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cd\Documents\110 VLOOT DOCS\"/>
    </mc:Choice>
  </mc:AlternateContent>
  <xr:revisionPtr revIDLastSave="0" documentId="13_ncr:1_{23814E27-6D33-4E8C-BEED-2F4CB031290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WERKSCHEMA" sheetId="4" r:id="rId1"/>
  </sheets>
  <definedNames>
    <definedName name="_xlnm.Print_Area" localSheetId="0">WERKSCHEMA!$A$1:$AL$38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A7" i="4" l="1"/>
  <c r="AZ3" i="4"/>
  <c r="AZ4" i="4" s="1"/>
  <c r="B2" i="4" s="1"/>
  <c r="CH10" i="4" s="1"/>
  <c r="CX10" i="4" l="1"/>
  <c r="DN10" i="4"/>
  <c r="DR10" i="4" s="1"/>
  <c r="BR10" i="4"/>
  <c r="AX10" i="4"/>
  <c r="DB10" i="4"/>
  <c r="CL10" i="4"/>
  <c r="BV10" i="4"/>
  <c r="DR9" i="4"/>
  <c r="DB9" i="4"/>
  <c r="CL9" i="4"/>
  <c r="BV9" i="4"/>
  <c r="BB9" i="4"/>
  <c r="CX12" i="4" l="1"/>
  <c r="CX13" i="4" s="1"/>
  <c r="CX21" i="4" s="1"/>
  <c r="CY21" i="4" s="1"/>
  <c r="CZ21" i="4" s="1"/>
  <c r="I21" i="4" s="1"/>
  <c r="D7" i="4"/>
  <c r="AI7" i="4"/>
  <c r="AE7" i="4"/>
  <c r="AA7" i="4"/>
  <c r="W7" i="4"/>
  <c r="S7" i="4"/>
  <c r="O7" i="4"/>
  <c r="K7" i="4"/>
  <c r="G7" i="4"/>
  <c r="AH7" i="4"/>
  <c r="AD7" i="4"/>
  <c r="Z7" i="4"/>
  <c r="V7" i="4"/>
  <c r="R7" i="4"/>
  <c r="N7" i="4"/>
  <c r="J7" i="4"/>
  <c r="F7" i="4"/>
  <c r="AK7" i="4"/>
  <c r="AG7" i="4"/>
  <c r="AC7" i="4"/>
  <c r="Y7" i="4"/>
  <c r="U7" i="4"/>
  <c r="Q7" i="4"/>
  <c r="M7" i="4"/>
  <c r="I7" i="4"/>
  <c r="E7" i="4"/>
  <c r="AJ7" i="4"/>
  <c r="AF7" i="4"/>
  <c r="AB7" i="4"/>
  <c r="X7" i="4"/>
  <c r="T7" i="4"/>
  <c r="P7" i="4"/>
  <c r="L7" i="4"/>
  <c r="H7" i="4"/>
  <c r="AX47" i="4"/>
  <c r="D8" i="4"/>
  <c r="AI8" i="4"/>
  <c r="AE8" i="4"/>
  <c r="AA8" i="4"/>
  <c r="W8" i="4"/>
  <c r="S8" i="4"/>
  <c r="O8" i="4"/>
  <c r="K8" i="4"/>
  <c r="G8" i="4"/>
  <c r="AX16" i="4"/>
  <c r="AH8" i="4"/>
  <c r="AD8" i="4"/>
  <c r="Z8" i="4"/>
  <c r="V8" i="4"/>
  <c r="R8" i="4"/>
  <c r="N8" i="4"/>
  <c r="J8" i="4"/>
  <c r="F8" i="4"/>
  <c r="AK8" i="4"/>
  <c r="AG8" i="4"/>
  <c r="AC8" i="4"/>
  <c r="Y8" i="4"/>
  <c r="U8" i="4"/>
  <c r="Q8" i="4"/>
  <c r="M8" i="4"/>
  <c r="I8" i="4"/>
  <c r="E8" i="4"/>
  <c r="AJ8" i="4"/>
  <c r="AF8" i="4"/>
  <c r="AB8" i="4"/>
  <c r="X8" i="4"/>
  <c r="T8" i="4"/>
  <c r="P8" i="4"/>
  <c r="L8" i="4"/>
  <c r="H8" i="4"/>
  <c r="DN12" i="4"/>
  <c r="DN13" i="4" s="1"/>
  <c r="BR12" i="4"/>
  <c r="BR13" i="4" s="1"/>
  <c r="CH12" i="4"/>
  <c r="CH13" i="4" s="1"/>
  <c r="AX49" i="4"/>
  <c r="AX21" i="4"/>
  <c r="BB10" i="4"/>
  <c r="AX12" i="4" s="1"/>
  <c r="AX13" i="4" s="1"/>
  <c r="AX33" i="4"/>
  <c r="AX37" i="4"/>
  <c r="AX23" i="4"/>
  <c r="AX42" i="4"/>
  <c r="AX28" i="4"/>
  <c r="AX48" i="4"/>
  <c r="AX20" i="4"/>
  <c r="AX31" i="4"/>
  <c r="AX43" i="4"/>
  <c r="AX27" i="4"/>
  <c r="AX36" i="4"/>
  <c r="AX44" i="4"/>
  <c r="AX17" i="4"/>
  <c r="AX25" i="4"/>
  <c r="AX32" i="4"/>
  <c r="AX39" i="4"/>
  <c r="AX19" i="4"/>
  <c r="AX24" i="4"/>
  <c r="AX29" i="4"/>
  <c r="AX35" i="4"/>
  <c r="AX41" i="4"/>
  <c r="AX45" i="4"/>
  <c r="AX18" i="4"/>
  <c r="AX22" i="4"/>
  <c r="AX26" i="4"/>
  <c r="AX30" i="4"/>
  <c r="AX34" i="4"/>
  <c r="AX38" i="4"/>
  <c r="AX40" i="4"/>
  <c r="AX46" i="4"/>
  <c r="CX46" i="4" l="1"/>
  <c r="CY46" i="4" s="1"/>
  <c r="CZ46" i="4" s="1"/>
  <c r="AH21" i="4" s="1"/>
  <c r="CX23" i="4"/>
  <c r="CY23" i="4" s="1"/>
  <c r="CZ23" i="4" s="1"/>
  <c r="K21" i="4" s="1"/>
  <c r="CX36" i="4"/>
  <c r="CY36" i="4" s="1"/>
  <c r="CZ36" i="4" s="1"/>
  <c r="X21" i="4" s="1"/>
  <c r="CX26" i="4"/>
  <c r="CY26" i="4" s="1"/>
  <c r="CZ26" i="4" s="1"/>
  <c r="N21" i="4" s="1"/>
  <c r="CX43" i="4"/>
  <c r="CY43" i="4" s="1"/>
  <c r="CZ43" i="4" s="1"/>
  <c r="AE21" i="4" s="1"/>
  <c r="CX41" i="4"/>
  <c r="CY41" i="4" s="1"/>
  <c r="CZ41" i="4" s="1"/>
  <c r="AC21" i="4" s="1"/>
  <c r="CX28" i="4"/>
  <c r="CY28" i="4" s="1"/>
  <c r="CZ28" i="4" s="1"/>
  <c r="P21" i="4" s="1"/>
  <c r="CX35" i="4"/>
  <c r="CY35" i="4" s="1"/>
  <c r="CZ35" i="4" s="1"/>
  <c r="W21" i="4" s="1"/>
  <c r="CX40" i="4"/>
  <c r="CY40" i="4" s="1"/>
  <c r="CZ40" i="4" s="1"/>
  <c r="AB21" i="4" s="1"/>
  <c r="CX42" i="4"/>
  <c r="CY42" i="4" s="1"/>
  <c r="CZ42" i="4" s="1"/>
  <c r="AD21" i="4" s="1"/>
  <c r="CX22" i="4"/>
  <c r="CY22" i="4" s="1"/>
  <c r="CZ22" i="4" s="1"/>
  <c r="J21" i="4" s="1"/>
  <c r="CX33" i="4"/>
  <c r="CY33" i="4" s="1"/>
  <c r="CZ33" i="4" s="1"/>
  <c r="U21" i="4" s="1"/>
  <c r="CX20" i="4"/>
  <c r="CY20" i="4" s="1"/>
  <c r="CZ20" i="4" s="1"/>
  <c r="CX19" i="4"/>
  <c r="CY19" i="4" s="1"/>
  <c r="CZ19" i="4" s="1"/>
  <c r="CX32" i="4"/>
  <c r="CY32" i="4" s="1"/>
  <c r="CZ32" i="4" s="1"/>
  <c r="T21" i="4" s="1"/>
  <c r="CX38" i="4"/>
  <c r="CY38" i="4" s="1"/>
  <c r="CZ38" i="4" s="1"/>
  <c r="Z21" i="4" s="1"/>
  <c r="CX49" i="4"/>
  <c r="CY49" i="4" s="1"/>
  <c r="CZ49" i="4" s="1"/>
  <c r="AK21" i="4" s="1"/>
  <c r="CX29" i="4"/>
  <c r="CY29" i="4" s="1"/>
  <c r="CZ29" i="4" s="1"/>
  <c r="Q21" i="4" s="1"/>
  <c r="CX39" i="4"/>
  <c r="CY39" i="4" s="1"/>
  <c r="CZ39" i="4" s="1"/>
  <c r="AA21" i="4" s="1"/>
  <c r="CX16" i="4"/>
  <c r="CY16" i="4" s="1"/>
  <c r="CZ16" i="4" s="1"/>
  <c r="CX47" i="4"/>
  <c r="CY47" i="4" s="1"/>
  <c r="CZ47" i="4" s="1"/>
  <c r="AI21" i="4" s="1"/>
  <c r="CX24" i="4"/>
  <c r="CY24" i="4" s="1"/>
  <c r="CZ24" i="4" s="1"/>
  <c r="L21" i="4" s="1"/>
  <c r="CX30" i="4"/>
  <c r="CY30" i="4" s="1"/>
  <c r="CZ30" i="4" s="1"/>
  <c r="R21" i="4" s="1"/>
  <c r="CX45" i="4"/>
  <c r="CY45" i="4" s="1"/>
  <c r="CZ45" i="4" s="1"/>
  <c r="AG21" i="4" s="1"/>
  <c r="CX25" i="4"/>
  <c r="CY25" i="4" s="1"/>
  <c r="CZ25" i="4" s="1"/>
  <c r="M21" i="4" s="1"/>
  <c r="CX44" i="4"/>
  <c r="CY44" i="4" s="1"/>
  <c r="CZ44" i="4" s="1"/>
  <c r="AF21" i="4" s="1"/>
  <c r="CX31" i="4"/>
  <c r="CY31" i="4" s="1"/>
  <c r="CZ31" i="4" s="1"/>
  <c r="S21" i="4" s="1"/>
  <c r="CX27" i="4"/>
  <c r="CY27" i="4" s="1"/>
  <c r="CZ27" i="4" s="1"/>
  <c r="O21" i="4" s="1"/>
  <c r="CX48" i="4"/>
  <c r="CY48" i="4" s="1"/>
  <c r="CZ48" i="4" s="1"/>
  <c r="AJ21" i="4" s="1"/>
  <c r="CX17" i="4"/>
  <c r="CY17" i="4" s="1"/>
  <c r="CZ17" i="4" s="1"/>
  <c r="CX34" i="4"/>
  <c r="CY34" i="4" s="1"/>
  <c r="CZ34" i="4" s="1"/>
  <c r="V21" i="4" s="1"/>
  <c r="CX18" i="4"/>
  <c r="CY18" i="4" s="1"/>
  <c r="CZ18" i="4" s="1"/>
  <c r="CX37" i="4"/>
  <c r="CY37" i="4" s="1"/>
  <c r="CZ37" i="4" s="1"/>
  <c r="Y21" i="4" s="1"/>
  <c r="CH24" i="4"/>
  <c r="CI24" i="4" s="1"/>
  <c r="CJ24" i="4" s="1"/>
  <c r="L23" i="4" s="1"/>
  <c r="CH40" i="4"/>
  <c r="CI40" i="4" s="1"/>
  <c r="CJ40" i="4" s="1"/>
  <c r="AB23" i="4" s="1"/>
  <c r="CH25" i="4"/>
  <c r="CI25" i="4" s="1"/>
  <c r="CJ25" i="4" s="1"/>
  <c r="M23" i="4" s="1"/>
  <c r="CH33" i="4"/>
  <c r="CI33" i="4" s="1"/>
  <c r="CJ33" i="4" s="1"/>
  <c r="U23" i="4" s="1"/>
  <c r="CH41" i="4"/>
  <c r="CI41" i="4" s="1"/>
  <c r="CJ41" i="4" s="1"/>
  <c r="AC23" i="4" s="1"/>
  <c r="CH49" i="4"/>
  <c r="CI49" i="4" s="1"/>
  <c r="CJ49" i="4" s="1"/>
  <c r="AK23" i="4" s="1"/>
  <c r="CH18" i="4"/>
  <c r="CI18" i="4" s="1"/>
  <c r="CJ18" i="4" s="1"/>
  <c r="CH22" i="4"/>
  <c r="CI22" i="4" s="1"/>
  <c r="CJ22" i="4" s="1"/>
  <c r="J23" i="4" s="1"/>
  <c r="CH26" i="4"/>
  <c r="CI26" i="4" s="1"/>
  <c r="CJ26" i="4" s="1"/>
  <c r="N23" i="4" s="1"/>
  <c r="CH30" i="4"/>
  <c r="CI30" i="4" s="1"/>
  <c r="CJ30" i="4" s="1"/>
  <c r="R23" i="4" s="1"/>
  <c r="CH34" i="4"/>
  <c r="CI34" i="4" s="1"/>
  <c r="CJ34" i="4" s="1"/>
  <c r="V23" i="4" s="1"/>
  <c r="CH38" i="4"/>
  <c r="CI38" i="4" s="1"/>
  <c r="CJ38" i="4" s="1"/>
  <c r="Z23" i="4" s="1"/>
  <c r="CH42" i="4"/>
  <c r="CI42" i="4" s="1"/>
  <c r="CJ42" i="4" s="1"/>
  <c r="AD23" i="4" s="1"/>
  <c r="CH46" i="4"/>
  <c r="CI46" i="4" s="1"/>
  <c r="CJ46" i="4" s="1"/>
  <c r="AH23" i="4" s="1"/>
  <c r="CH17" i="4"/>
  <c r="CI17" i="4" s="1"/>
  <c r="CJ17" i="4" s="1"/>
  <c r="CH19" i="4"/>
  <c r="CI19" i="4" s="1"/>
  <c r="CJ19" i="4" s="1"/>
  <c r="CH23" i="4"/>
  <c r="CI23" i="4" s="1"/>
  <c r="CJ23" i="4" s="1"/>
  <c r="K23" i="4" s="1"/>
  <c r="CH27" i="4"/>
  <c r="CI27" i="4" s="1"/>
  <c r="CJ27" i="4" s="1"/>
  <c r="O23" i="4" s="1"/>
  <c r="CH31" i="4"/>
  <c r="CI31" i="4" s="1"/>
  <c r="CJ31" i="4" s="1"/>
  <c r="S23" i="4" s="1"/>
  <c r="CH35" i="4"/>
  <c r="CI35" i="4" s="1"/>
  <c r="CJ35" i="4" s="1"/>
  <c r="W23" i="4" s="1"/>
  <c r="CH39" i="4"/>
  <c r="CI39" i="4" s="1"/>
  <c r="CJ39" i="4" s="1"/>
  <c r="AA23" i="4" s="1"/>
  <c r="CH43" i="4"/>
  <c r="CI43" i="4" s="1"/>
  <c r="CJ43" i="4" s="1"/>
  <c r="AE23" i="4" s="1"/>
  <c r="CH47" i="4"/>
  <c r="CI47" i="4" s="1"/>
  <c r="CJ47" i="4" s="1"/>
  <c r="AI23" i="4" s="1"/>
  <c r="CH20" i="4"/>
  <c r="CI20" i="4" s="1"/>
  <c r="CJ20" i="4" s="1"/>
  <c r="CH28" i="4"/>
  <c r="CI28" i="4" s="1"/>
  <c r="CJ28" i="4" s="1"/>
  <c r="P23" i="4" s="1"/>
  <c r="CH32" i="4"/>
  <c r="CI32" i="4" s="1"/>
  <c r="CJ32" i="4" s="1"/>
  <c r="T23" i="4" s="1"/>
  <c r="CH36" i="4"/>
  <c r="CI36" i="4" s="1"/>
  <c r="CJ36" i="4" s="1"/>
  <c r="X23" i="4" s="1"/>
  <c r="CH44" i="4"/>
  <c r="CI44" i="4" s="1"/>
  <c r="CJ44" i="4" s="1"/>
  <c r="AF23" i="4" s="1"/>
  <c r="CH48" i="4"/>
  <c r="CI48" i="4" s="1"/>
  <c r="CJ48" i="4" s="1"/>
  <c r="AJ23" i="4" s="1"/>
  <c r="CH21" i="4"/>
  <c r="CI21" i="4" s="1"/>
  <c r="CJ21" i="4" s="1"/>
  <c r="I23" i="4" s="1"/>
  <c r="CH29" i="4"/>
  <c r="CI29" i="4" s="1"/>
  <c r="CJ29" i="4" s="1"/>
  <c r="Q23" i="4" s="1"/>
  <c r="CH37" i="4"/>
  <c r="CI37" i="4" s="1"/>
  <c r="CJ37" i="4" s="1"/>
  <c r="Y23" i="4" s="1"/>
  <c r="CH45" i="4"/>
  <c r="CI45" i="4" s="1"/>
  <c r="CJ45" i="4" s="1"/>
  <c r="AG23" i="4" s="1"/>
  <c r="CH16" i="4"/>
  <c r="CI16" i="4" s="1"/>
  <c r="CJ16" i="4" s="1"/>
  <c r="DN39" i="4"/>
  <c r="DO39" i="4" s="1"/>
  <c r="DP39" i="4" s="1"/>
  <c r="AA20" i="4" s="1"/>
  <c r="DN20" i="4"/>
  <c r="DO20" i="4" s="1"/>
  <c r="DP20" i="4" s="1"/>
  <c r="DN24" i="4"/>
  <c r="DO24" i="4" s="1"/>
  <c r="DP24" i="4" s="1"/>
  <c r="L20" i="4" s="1"/>
  <c r="DN28" i="4"/>
  <c r="DO28" i="4" s="1"/>
  <c r="DP28" i="4" s="1"/>
  <c r="P20" i="4" s="1"/>
  <c r="DN32" i="4"/>
  <c r="DO32" i="4" s="1"/>
  <c r="DP32" i="4" s="1"/>
  <c r="T20" i="4" s="1"/>
  <c r="DN36" i="4"/>
  <c r="DO36" i="4" s="1"/>
  <c r="DP36" i="4" s="1"/>
  <c r="X20" i="4" s="1"/>
  <c r="DN40" i="4"/>
  <c r="DO40" i="4" s="1"/>
  <c r="DP40" i="4" s="1"/>
  <c r="AB20" i="4" s="1"/>
  <c r="DN44" i="4"/>
  <c r="DO44" i="4" s="1"/>
  <c r="DP44" i="4" s="1"/>
  <c r="AF20" i="4" s="1"/>
  <c r="DN48" i="4"/>
  <c r="DO48" i="4" s="1"/>
  <c r="DP48" i="4" s="1"/>
  <c r="AJ20" i="4" s="1"/>
  <c r="DN22" i="4"/>
  <c r="DO22" i="4" s="1"/>
  <c r="DP22" i="4" s="1"/>
  <c r="J20" i="4" s="1"/>
  <c r="DN30" i="4"/>
  <c r="DO30" i="4" s="1"/>
  <c r="DP30" i="4" s="1"/>
  <c r="R20" i="4" s="1"/>
  <c r="DN38" i="4"/>
  <c r="DO38" i="4" s="1"/>
  <c r="DP38" i="4" s="1"/>
  <c r="Z20" i="4" s="1"/>
  <c r="DN46" i="4"/>
  <c r="DO46" i="4" s="1"/>
  <c r="DP46" i="4" s="1"/>
  <c r="AH20" i="4" s="1"/>
  <c r="DN23" i="4"/>
  <c r="DO23" i="4" s="1"/>
  <c r="DP23" i="4" s="1"/>
  <c r="K20" i="4" s="1"/>
  <c r="DN31" i="4"/>
  <c r="DO31" i="4" s="1"/>
  <c r="DP31" i="4" s="1"/>
  <c r="S20" i="4" s="1"/>
  <c r="DN43" i="4"/>
  <c r="DO43" i="4" s="1"/>
  <c r="DP43" i="4" s="1"/>
  <c r="AE20" i="4" s="1"/>
  <c r="DN16" i="4"/>
  <c r="DO16" i="4" s="1"/>
  <c r="DP16" i="4" s="1"/>
  <c r="DN21" i="4"/>
  <c r="DO21" i="4" s="1"/>
  <c r="DP21" i="4" s="1"/>
  <c r="I20" i="4" s="1"/>
  <c r="DN25" i="4"/>
  <c r="DO25" i="4" s="1"/>
  <c r="DP25" i="4" s="1"/>
  <c r="M20" i="4" s="1"/>
  <c r="DN29" i="4"/>
  <c r="DO29" i="4" s="1"/>
  <c r="DP29" i="4" s="1"/>
  <c r="Q20" i="4" s="1"/>
  <c r="DN33" i="4"/>
  <c r="DO33" i="4" s="1"/>
  <c r="DP33" i="4" s="1"/>
  <c r="U20" i="4" s="1"/>
  <c r="DN37" i="4"/>
  <c r="DO37" i="4" s="1"/>
  <c r="DP37" i="4" s="1"/>
  <c r="Y20" i="4" s="1"/>
  <c r="DN41" i="4"/>
  <c r="DO41" i="4" s="1"/>
  <c r="DP41" i="4" s="1"/>
  <c r="AC20" i="4" s="1"/>
  <c r="DN45" i="4"/>
  <c r="DO45" i="4" s="1"/>
  <c r="DP45" i="4" s="1"/>
  <c r="AG20" i="4" s="1"/>
  <c r="DN49" i="4"/>
  <c r="DO49" i="4" s="1"/>
  <c r="DP49" i="4" s="1"/>
  <c r="AK20" i="4" s="1"/>
  <c r="DN18" i="4"/>
  <c r="DO18" i="4" s="1"/>
  <c r="DP18" i="4" s="1"/>
  <c r="DN26" i="4"/>
  <c r="DO26" i="4" s="1"/>
  <c r="DP26" i="4" s="1"/>
  <c r="N20" i="4" s="1"/>
  <c r="DN34" i="4"/>
  <c r="DO34" i="4" s="1"/>
  <c r="DP34" i="4" s="1"/>
  <c r="V20" i="4" s="1"/>
  <c r="DN42" i="4"/>
  <c r="DO42" i="4" s="1"/>
  <c r="DP42" i="4" s="1"/>
  <c r="AD20" i="4" s="1"/>
  <c r="DN17" i="4"/>
  <c r="DO17" i="4" s="1"/>
  <c r="DP17" i="4" s="1"/>
  <c r="DN19" i="4"/>
  <c r="DO19" i="4" s="1"/>
  <c r="DP19" i="4" s="1"/>
  <c r="DN27" i="4"/>
  <c r="DO27" i="4" s="1"/>
  <c r="DP27" i="4" s="1"/>
  <c r="O20" i="4" s="1"/>
  <c r="DN35" i="4"/>
  <c r="DO35" i="4" s="1"/>
  <c r="DP35" i="4" s="1"/>
  <c r="W20" i="4" s="1"/>
  <c r="DN47" i="4"/>
  <c r="DO47" i="4" s="1"/>
  <c r="DP47" i="4" s="1"/>
  <c r="AI20" i="4" s="1"/>
  <c r="BR23" i="4"/>
  <c r="BS23" i="4" s="1"/>
  <c r="BT23" i="4" s="1"/>
  <c r="BR27" i="4"/>
  <c r="BS27" i="4" s="1"/>
  <c r="BT27" i="4" s="1"/>
  <c r="BR31" i="4"/>
  <c r="BS31" i="4" s="1"/>
  <c r="BT31" i="4" s="1"/>
  <c r="BR35" i="4"/>
  <c r="BS35" i="4" s="1"/>
  <c r="BT35" i="4" s="1"/>
  <c r="BR39" i="4"/>
  <c r="BS39" i="4" s="1"/>
  <c r="BT39" i="4" s="1"/>
  <c r="BR43" i="4"/>
  <c r="BS43" i="4" s="1"/>
  <c r="BT43" i="4" s="1"/>
  <c r="BR47" i="4"/>
  <c r="BS47" i="4" s="1"/>
  <c r="BT47" i="4" s="1"/>
  <c r="BR20" i="4"/>
  <c r="BS20" i="4" s="1"/>
  <c r="BT20" i="4" s="1"/>
  <c r="BR17" i="4"/>
  <c r="BS17" i="4" s="1"/>
  <c r="BT17" i="4" s="1"/>
  <c r="BR26" i="4"/>
  <c r="BS26" i="4" s="1"/>
  <c r="BT26" i="4" s="1"/>
  <c r="BR38" i="4"/>
  <c r="BS38" i="4" s="1"/>
  <c r="BT38" i="4" s="1"/>
  <c r="BR19" i="4"/>
  <c r="BS19" i="4" s="1"/>
  <c r="BT19" i="4" s="1"/>
  <c r="BR24" i="4"/>
  <c r="BS24" i="4" s="1"/>
  <c r="BT24" i="4" s="1"/>
  <c r="BR28" i="4"/>
  <c r="BS28" i="4" s="1"/>
  <c r="BT28" i="4" s="1"/>
  <c r="BR32" i="4"/>
  <c r="BS32" i="4" s="1"/>
  <c r="BT32" i="4" s="1"/>
  <c r="BR36" i="4"/>
  <c r="BS36" i="4" s="1"/>
  <c r="BT36" i="4" s="1"/>
  <c r="BR40" i="4"/>
  <c r="BS40" i="4" s="1"/>
  <c r="BT40" i="4" s="1"/>
  <c r="BR44" i="4"/>
  <c r="BS44" i="4" s="1"/>
  <c r="BT44" i="4" s="1"/>
  <c r="BR48" i="4"/>
  <c r="BS48" i="4" s="1"/>
  <c r="BT48" i="4" s="1"/>
  <c r="BR21" i="4"/>
  <c r="BS21" i="4" s="1"/>
  <c r="BT21" i="4" s="1"/>
  <c r="BR16" i="4"/>
  <c r="BS16" i="4" s="1"/>
  <c r="BT16" i="4" s="1"/>
  <c r="BR34" i="4"/>
  <c r="BS34" i="4" s="1"/>
  <c r="BT34" i="4" s="1"/>
  <c r="BR46" i="4"/>
  <c r="BS46" i="4" s="1"/>
  <c r="BT46" i="4" s="1"/>
  <c r="BR18" i="4"/>
  <c r="BS18" i="4" s="1"/>
  <c r="BT18" i="4" s="1"/>
  <c r="BR25" i="4"/>
  <c r="BS25" i="4" s="1"/>
  <c r="BT25" i="4" s="1"/>
  <c r="BR29" i="4"/>
  <c r="BS29" i="4" s="1"/>
  <c r="BT29" i="4" s="1"/>
  <c r="BR33" i="4"/>
  <c r="BS33" i="4" s="1"/>
  <c r="BT33" i="4" s="1"/>
  <c r="BR37" i="4"/>
  <c r="BS37" i="4" s="1"/>
  <c r="BT37" i="4" s="1"/>
  <c r="BR41" i="4"/>
  <c r="BS41" i="4" s="1"/>
  <c r="BT41" i="4" s="1"/>
  <c r="BR45" i="4"/>
  <c r="BS45" i="4" s="1"/>
  <c r="BT45" i="4" s="1"/>
  <c r="BR49" i="4"/>
  <c r="BS49" i="4" s="1"/>
  <c r="BT49" i="4" s="1"/>
  <c r="BR22" i="4"/>
  <c r="BS22" i="4" s="1"/>
  <c r="BT22" i="4" s="1"/>
  <c r="BR30" i="4"/>
  <c r="BS30" i="4" s="1"/>
  <c r="BT30" i="4" s="1"/>
  <c r="BR42" i="4"/>
  <c r="BS42" i="4" s="1"/>
  <c r="BT42" i="4" s="1"/>
  <c r="BB16" i="4"/>
  <c r="BB49" i="4"/>
  <c r="BC49" i="4" s="1"/>
  <c r="BB45" i="4"/>
  <c r="BC45" i="4" s="1"/>
  <c r="BB41" i="4"/>
  <c r="BC41" i="4" s="1"/>
  <c r="BB37" i="4"/>
  <c r="BC37" i="4" s="1"/>
  <c r="BB33" i="4"/>
  <c r="BC33" i="4" s="1"/>
  <c r="BB29" i="4"/>
  <c r="BC29" i="4" s="1"/>
  <c r="BB25" i="4"/>
  <c r="BC25" i="4" s="1"/>
  <c r="BB21" i="4"/>
  <c r="BC21" i="4" s="1"/>
  <c r="BB17" i="4"/>
  <c r="BC17" i="4" s="1"/>
  <c r="BB47" i="4"/>
  <c r="BC47" i="4" s="1"/>
  <c r="BB43" i="4"/>
  <c r="BC43" i="4" s="1"/>
  <c r="BB39" i="4"/>
  <c r="BC39" i="4" s="1"/>
  <c r="BB35" i="4"/>
  <c r="BC35" i="4" s="1"/>
  <c r="BB31" i="4"/>
  <c r="BC31" i="4" s="1"/>
  <c r="BB27" i="4"/>
  <c r="BC27" i="4" s="1"/>
  <c r="BB23" i="4"/>
  <c r="BC23" i="4" s="1"/>
  <c r="BB19" i="4"/>
  <c r="BC19" i="4" s="1"/>
  <c r="BB46" i="4"/>
  <c r="BC46" i="4" s="1"/>
  <c r="BB42" i="4"/>
  <c r="BC42" i="4" s="1"/>
  <c r="BB38" i="4"/>
  <c r="BC38" i="4" s="1"/>
  <c r="BB34" i="4"/>
  <c r="BC34" i="4" s="1"/>
  <c r="BB30" i="4"/>
  <c r="BC30" i="4" s="1"/>
  <c r="BB26" i="4"/>
  <c r="BC26" i="4" s="1"/>
  <c r="BB22" i="4"/>
  <c r="BC22" i="4" s="1"/>
  <c r="BB18" i="4"/>
  <c r="BC18" i="4" s="1"/>
  <c r="BB48" i="4"/>
  <c r="BC48" i="4" s="1"/>
  <c r="BB32" i="4"/>
  <c r="BC32" i="4" s="1"/>
  <c r="BB44" i="4"/>
  <c r="BC44" i="4" s="1"/>
  <c r="BB28" i="4"/>
  <c r="BC28" i="4" s="1"/>
  <c r="BB40" i="4"/>
  <c r="BC40" i="4" s="1"/>
  <c r="BB24" i="4"/>
  <c r="BC24" i="4" s="1"/>
  <c r="BB36" i="4"/>
  <c r="BC36" i="4" s="1"/>
  <c r="BB20" i="4"/>
  <c r="BC20" i="4" s="1"/>
  <c r="AC19" i="4" l="1"/>
  <c r="AC22" i="4"/>
  <c r="AB19" i="4"/>
  <c r="AB22" i="4"/>
  <c r="AA19" i="4"/>
  <c r="AA22" i="4"/>
  <c r="AF19" i="4"/>
  <c r="AF22" i="4"/>
  <c r="Y19" i="4"/>
  <c r="Y22" i="4"/>
  <c r="X19" i="4"/>
  <c r="X22" i="4"/>
  <c r="AK19" i="4"/>
  <c r="AK22" i="4"/>
  <c r="AH19" i="4"/>
  <c r="AH22" i="4"/>
  <c r="AJ19" i="4"/>
  <c r="AJ22" i="4"/>
  <c r="Z19" i="4"/>
  <c r="Z22" i="4"/>
  <c r="AI19" i="4"/>
  <c r="AI22" i="4"/>
  <c r="AD19" i="4"/>
  <c r="AD22" i="4"/>
  <c r="AG19" i="4"/>
  <c r="AG22" i="4"/>
  <c r="AE19" i="4"/>
  <c r="AE22" i="4"/>
  <c r="J22" i="4"/>
  <c r="I19" i="4"/>
  <c r="I22" i="4"/>
  <c r="W22" i="4"/>
  <c r="U22" i="4"/>
  <c r="T22" i="4"/>
  <c r="S22" i="4"/>
  <c r="V22" i="4"/>
  <c r="P22" i="4"/>
  <c r="N22" i="4"/>
  <c r="O22" i="4"/>
  <c r="Q22" i="4"/>
  <c r="R22" i="4"/>
  <c r="M22" i="4"/>
  <c r="L22" i="4"/>
  <c r="K22" i="4"/>
  <c r="J19" i="4"/>
  <c r="U19" i="4"/>
  <c r="T19" i="4"/>
  <c r="S19" i="4"/>
  <c r="Q19" i="4"/>
  <c r="V19" i="4"/>
  <c r="P19" i="4"/>
  <c r="N19" i="4"/>
  <c r="O19" i="4"/>
  <c r="W19" i="4"/>
  <c r="R19" i="4"/>
  <c r="M19" i="4"/>
  <c r="L19" i="4"/>
  <c r="K19" i="4"/>
  <c r="BC16" i="4"/>
  <c r="BD16" i="4" s="1"/>
  <c r="D10" i="4" s="1"/>
  <c r="BE24" i="4"/>
  <c r="BD24" i="4"/>
  <c r="BF24" i="4"/>
  <c r="BE32" i="4"/>
  <c r="BD32" i="4"/>
  <c r="BF32" i="4"/>
  <c r="BF26" i="4"/>
  <c r="BE26" i="4"/>
  <c r="BD26" i="4"/>
  <c r="BF42" i="4"/>
  <c r="BE42" i="4"/>
  <c r="BD42" i="4"/>
  <c r="BD27" i="4"/>
  <c r="BF27" i="4"/>
  <c r="BE27" i="4"/>
  <c r="BD43" i="4"/>
  <c r="BF43" i="4"/>
  <c r="BE43" i="4"/>
  <c r="BF25" i="4"/>
  <c r="BE25" i="4"/>
  <c r="BD25" i="4"/>
  <c r="BF41" i="4"/>
  <c r="BE41" i="4"/>
  <c r="BD41" i="4"/>
  <c r="BE40" i="4"/>
  <c r="BD40" i="4"/>
  <c r="BF40" i="4"/>
  <c r="BE48" i="4"/>
  <c r="BD48" i="4"/>
  <c r="BF48" i="4"/>
  <c r="BF30" i="4"/>
  <c r="BE30" i="4"/>
  <c r="BD30" i="4"/>
  <c r="BF46" i="4"/>
  <c r="BE46" i="4"/>
  <c r="BD46" i="4"/>
  <c r="BD31" i="4"/>
  <c r="BF31" i="4"/>
  <c r="BE31" i="4"/>
  <c r="BD47" i="4"/>
  <c r="BF47" i="4"/>
  <c r="BE47" i="4"/>
  <c r="BF29" i="4"/>
  <c r="BE29" i="4"/>
  <c r="BD29" i="4"/>
  <c r="BF45" i="4"/>
  <c r="BE45" i="4"/>
  <c r="BD45" i="4"/>
  <c r="BE20" i="4"/>
  <c r="BD20" i="4"/>
  <c r="BF20" i="4"/>
  <c r="BE28" i="4"/>
  <c r="BD28" i="4"/>
  <c r="BF28" i="4"/>
  <c r="BF18" i="4"/>
  <c r="BE18" i="4"/>
  <c r="BD18" i="4"/>
  <c r="BF34" i="4"/>
  <c r="BE34" i="4"/>
  <c r="BD34" i="4"/>
  <c r="BD19" i="4"/>
  <c r="BF19" i="4"/>
  <c r="BE19" i="4"/>
  <c r="BD35" i="4"/>
  <c r="BF35" i="4"/>
  <c r="BE35" i="4"/>
  <c r="BF17" i="4"/>
  <c r="BE17" i="4"/>
  <c r="BD17" i="4"/>
  <c r="BF33" i="4"/>
  <c r="BE33" i="4"/>
  <c r="BD33" i="4"/>
  <c r="BF49" i="4"/>
  <c r="BE49" i="4"/>
  <c r="BD49" i="4"/>
  <c r="BE36" i="4"/>
  <c r="BD36" i="4"/>
  <c r="BF36" i="4"/>
  <c r="BE44" i="4"/>
  <c r="BD44" i="4"/>
  <c r="BF44" i="4"/>
  <c r="BF22" i="4"/>
  <c r="BE22" i="4"/>
  <c r="BD22" i="4"/>
  <c r="BF38" i="4"/>
  <c r="BE38" i="4"/>
  <c r="BD38" i="4"/>
  <c r="BD23" i="4"/>
  <c r="BF23" i="4"/>
  <c r="BE23" i="4"/>
  <c r="BD39" i="4"/>
  <c r="BF39" i="4"/>
  <c r="BE39" i="4"/>
  <c r="BF21" i="4"/>
  <c r="BE21" i="4"/>
  <c r="BD21" i="4"/>
  <c r="BF37" i="4"/>
  <c r="BE37" i="4"/>
  <c r="BD37" i="4"/>
  <c r="BE16" i="4" l="1"/>
  <c r="BF16" i="4"/>
  <c r="S10" i="4"/>
  <c r="H10" i="4"/>
  <c r="AD10" i="4"/>
  <c r="AA10" i="4"/>
  <c r="E10" i="4"/>
  <c r="P10" i="4"/>
  <c r="AC10" i="4"/>
  <c r="G10" i="4"/>
  <c r="R10" i="4"/>
  <c r="Q10" i="4"/>
  <c r="AB10" i="4"/>
  <c r="F10" i="4"/>
  <c r="AI10" i="4"/>
  <c r="M10" i="4"/>
  <c r="X10" i="4"/>
  <c r="AK10" i="4"/>
  <c r="O10" i="4"/>
  <c r="Z10" i="4"/>
  <c r="Y10" i="4"/>
  <c r="AJ10" i="4"/>
  <c r="N10" i="4"/>
  <c r="W10" i="4"/>
  <c r="AH10" i="4"/>
  <c r="L10" i="4"/>
  <c r="AE10" i="4"/>
  <c r="I10" i="4"/>
  <c r="T10" i="4"/>
  <c r="AG10" i="4"/>
  <c r="K10" i="4"/>
  <c r="V10" i="4"/>
  <c r="U10" i="4"/>
  <c r="J10" i="4"/>
  <c r="D15" i="4" s="1"/>
  <c r="AF10" i="4"/>
  <c r="AJ13" i="4" l="1"/>
  <c r="Z14" i="4"/>
  <c r="X12" i="4"/>
  <c r="AK14" i="4"/>
  <c r="AA15" i="4"/>
  <c r="Y13" i="4"/>
  <c r="AI12" i="4"/>
  <c r="E14" i="4"/>
  <c r="F15" i="4"/>
  <c r="D13" i="4"/>
  <c r="AC14" i="4"/>
  <c r="AA12" i="4"/>
  <c r="AD15" i="4"/>
  <c r="AB13" i="4"/>
  <c r="AA11" i="4"/>
  <c r="AD14" i="4"/>
  <c r="AB12" i="4"/>
  <c r="AE15" i="4"/>
  <c r="AC13" i="4"/>
  <c r="AE14" i="4"/>
  <c r="AC12" i="4"/>
  <c r="U15" i="4"/>
  <c r="S13" i="4"/>
  <c r="AF15" i="4"/>
  <c r="AD13" i="4"/>
  <c r="T14" i="4"/>
  <c r="R12" i="4"/>
  <c r="K11" i="4"/>
  <c r="N14" i="4"/>
  <c r="L12" i="4"/>
  <c r="O15" i="4"/>
  <c r="M13" i="4"/>
  <c r="J11" i="4"/>
  <c r="M14" i="4"/>
  <c r="K12" i="4"/>
  <c r="N15" i="4"/>
  <c r="L13" i="4"/>
  <c r="AB15" i="4"/>
  <c r="Z13" i="4"/>
  <c r="AK13" i="4"/>
  <c r="AA14" i="4"/>
  <c r="Y12" i="4"/>
  <c r="AJ12" i="4"/>
  <c r="O11" i="4"/>
  <c r="R14" i="4"/>
  <c r="P12" i="4"/>
  <c r="Q13" i="4"/>
  <c r="S15" i="4"/>
  <c r="N11" i="4"/>
  <c r="Q14" i="4"/>
  <c r="O12" i="4"/>
  <c r="R15" i="4"/>
  <c r="P13" i="4"/>
  <c r="U14" i="4"/>
  <c r="S12" i="4"/>
  <c r="AF14" i="4"/>
  <c r="AD12" i="4"/>
  <c r="V15" i="4"/>
  <c r="AG15" i="4"/>
  <c r="T13" i="4"/>
  <c r="AE13" i="4"/>
  <c r="AG14" i="4"/>
  <c r="AH15" i="4"/>
  <c r="AF13" i="4"/>
  <c r="V14" i="4"/>
  <c r="T12" i="4"/>
  <c r="W15" i="4"/>
  <c r="AE12" i="4"/>
  <c r="U13" i="4"/>
  <c r="X15" i="4"/>
  <c r="V13" i="4"/>
  <c r="AI15" i="4"/>
  <c r="AG13" i="4"/>
  <c r="W14" i="4"/>
  <c r="U12" i="4"/>
  <c r="AF12" i="4"/>
  <c r="AH14" i="4"/>
  <c r="L11" i="4"/>
  <c r="P15" i="4"/>
  <c r="N13" i="4"/>
  <c r="O14" i="4"/>
  <c r="M12" i="4"/>
  <c r="M11" i="4"/>
  <c r="Q15" i="4"/>
  <c r="O13" i="4"/>
  <c r="N12" i="4"/>
  <c r="P14" i="4"/>
  <c r="P11" i="4"/>
  <c r="T15" i="4"/>
  <c r="R13" i="4"/>
  <c r="S14" i="4"/>
  <c r="Q12" i="4"/>
  <c r="F14" i="4"/>
  <c r="D12" i="4"/>
  <c r="G15" i="4"/>
  <c r="E13" i="4"/>
  <c r="G11" i="4"/>
  <c r="J14" i="4"/>
  <c r="H12" i="4"/>
  <c r="K15" i="4"/>
  <c r="I13" i="4"/>
  <c r="F11" i="4"/>
  <c r="I14" i="4"/>
  <c r="G12" i="4"/>
  <c r="J15" i="4"/>
  <c r="H13" i="4"/>
  <c r="Y14" i="4"/>
  <c r="W12" i="4"/>
  <c r="AJ14" i="4"/>
  <c r="AH12" i="4"/>
  <c r="Z15" i="4"/>
  <c r="X13" i="4"/>
  <c r="AI13" i="4"/>
  <c r="AK15" i="4"/>
  <c r="E15" i="4"/>
  <c r="D14" i="4"/>
  <c r="AI14" i="4"/>
  <c r="AG12" i="4"/>
  <c r="Y15" i="4"/>
  <c r="W13" i="4"/>
  <c r="AJ15" i="4"/>
  <c r="AH13" i="4"/>
  <c r="X14" i="4"/>
  <c r="V12" i="4"/>
  <c r="D11" i="4"/>
  <c r="H15" i="4"/>
  <c r="F13" i="4"/>
  <c r="G14" i="4"/>
  <c r="E12" i="4"/>
  <c r="E11" i="4"/>
  <c r="I15" i="4"/>
  <c r="G13" i="4"/>
  <c r="H14" i="4"/>
  <c r="F12" i="4"/>
  <c r="AK12" i="4"/>
  <c r="AC15" i="4"/>
  <c r="AA13" i="4"/>
  <c r="AB14" i="4"/>
  <c r="Z12" i="4"/>
  <c r="H11" i="4"/>
  <c r="L15" i="4"/>
  <c r="J13" i="4"/>
  <c r="K14" i="4"/>
  <c r="I12" i="4"/>
  <c r="I11" i="4"/>
  <c r="M15" i="4"/>
  <c r="K13" i="4"/>
  <c r="L14" i="4"/>
  <c r="J12" i="4"/>
  <c r="Z11" i="4"/>
  <c r="AK11" i="4"/>
  <c r="Q11" i="4"/>
  <c r="AB11" i="4"/>
  <c r="X11" i="4"/>
  <c r="AI11" i="4"/>
  <c r="AD11" i="4"/>
  <c r="S11" i="4"/>
  <c r="T11" i="4"/>
  <c r="AE11" i="4"/>
  <c r="V11" i="4"/>
  <c r="AG11" i="4"/>
  <c r="U11" i="4"/>
  <c r="AF11" i="4"/>
  <c r="Y11" i="4"/>
  <c r="AJ11" i="4"/>
  <c r="AH11" i="4"/>
  <c r="W11" i="4"/>
  <c r="R11" i="4"/>
  <c r="AC11" i="4"/>
</calcChain>
</file>

<file path=xl/sharedStrings.xml><?xml version="1.0" encoding="utf-8"?>
<sst xmlns="http://schemas.openxmlformats.org/spreadsheetml/2006/main" count="72" uniqueCount="51">
  <si>
    <t>K</t>
  </si>
  <si>
    <t>zee</t>
  </si>
  <si>
    <t>kust</t>
  </si>
  <si>
    <t>beurtrol loodsen</t>
  </si>
  <si>
    <t>ploeg 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</si>
  <si>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</si>
  <si>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</si>
  <si>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</si>
  <si>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</si>
  <si>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</si>
  <si>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</si>
  <si>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</si>
  <si>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</si>
  <si>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</si>
  <si>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</si>
  <si>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LB 1</t>
  </si>
  <si>
    <t>7/1</t>
  </si>
  <si>
    <t>1/7</t>
  </si>
  <si>
    <t>ZH 2</t>
  </si>
  <si>
    <t>3/2</t>
  </si>
  <si>
    <t>2/1</t>
  </si>
  <si>
    <t>1/3</t>
  </si>
  <si>
    <t>riv</t>
  </si>
  <si>
    <t>B/A</t>
  </si>
  <si>
    <t>A/B</t>
  </si>
  <si>
    <t xml:space="preserve">B </t>
  </si>
  <si>
    <t>NL</t>
  </si>
  <si>
    <t>beurtrol nl loodsen</t>
  </si>
  <si>
    <t>X</t>
  </si>
  <si>
    <t>BB13</t>
  </si>
  <si>
    <t>beurtrol kotter</t>
  </si>
  <si>
    <t>beurtrol tender</t>
  </si>
  <si>
    <t>Nl LW</t>
  </si>
  <si>
    <t>= minimum (05/02/2021)</t>
  </si>
  <si>
    <t>keuzerondje</t>
  </si>
  <si>
    <t>loodsengroep</t>
  </si>
  <si>
    <t>riv/kan</t>
  </si>
  <si>
    <t>WERKSCHEMA ALLE PLOEGEN</t>
  </si>
  <si>
    <t>info:</t>
  </si>
  <si>
    <t>marc.defloor1@telenet.be</t>
  </si>
  <si>
    <t>beurtrol Sirius (ploeg)</t>
  </si>
  <si>
    <t>(= Sirius kapt)</t>
  </si>
  <si>
    <t>(=kolomcijfer voor vert.zoeken)</t>
  </si>
  <si>
    <t>start binnenbeurt 1</t>
  </si>
  <si>
    <t>start zeebeurt 1</t>
  </si>
  <si>
    <t>versie: 2022_2</t>
  </si>
  <si>
    <t>Sirius (kapt)</t>
  </si>
  <si>
    <t>Sirius (ploeg)</t>
  </si>
  <si>
    <t>oude schema's van Planner 2 &amp; 3 aangepast.</t>
  </si>
  <si>
    <t>Kotter</t>
  </si>
  <si>
    <t>Tender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</si>
</sst>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"/>
    <numFmt numFmtId="165" formatCode="ddd"/>
    <numFmt numFmtId="166" formatCode="d/mm/yyyy;@"/>
    <numFmt numFmtId="167" formatCode="[$-813]dddd\ dd\ mmmm\ yyyy;@"/>
  </numFmts>
  <fonts count="2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8"/>
      <color indexed="53"/>
      <name val="Arial"/>
      <family val="2"/>
    </font>
    <font>
      <sz val="10"/>
      <name val="Arial"/>
      <family val="2"/>
    </font>
    <font>
      <sz val="8"/>
      <color rgb="FF00B05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8"/>
      <color rgb="FF00B0F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rgb="FF00B0F0"/>
      <name val="Arial"/>
      <family val="2"/>
    </font>
    <font>
      <b/>
      <sz val="8"/>
      <color rgb="FF00B050"/>
      <name val="Arial"/>
      <family val="2"/>
    </font>
    <font>
      <b/>
      <sz val="10"/>
      <color rgb="FF0070C0"/>
      <name val="Arial"/>
      <family val="2"/>
    </font>
    <font>
      <b/>
      <sz val="20"/>
      <name val="Arial"/>
      <family val="2"/>
    </font>
    <font>
      <i/>
      <sz val="7"/>
      <name val="Arial"/>
      <family val="2"/>
    </font>
    <font>
      <b/>
      <sz val="14"/>
      <name val="Arial"/>
      <family val="2"/>
    </font>
    <font>
      <sz val="8"/>
      <color rgb="FF000000"/>
      <name val="Segoe UI"/>
      <family val="2"/>
    </font>
    <font>
      <u/>
      <sz val="10"/>
      <color theme="10"/>
      <name val="Arial"/>
      <family val="2"/>
    </font>
    <font>
      <sz val="8"/>
      <color rgb="FF7030A0"/>
      <name val="Arial"/>
      <family val="2"/>
    </font>
    <font>
      <i/>
      <sz val="10"/>
      <color rgb="FF7030A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33"/>
        <bgColor indexed="64"/>
      </patternFill>
    </fill>
    <fill>
      <gradientFill degree="90">
        <stop position="0">
          <color theme="0"/>
        </stop>
        <stop position="1">
          <color theme="6" tint="0.59999389629810485"/>
        </stop>
      </gradientFill>
    </fill>
    <fill>
      <patternFill patternType="solid">
        <fgColor theme="8" tint="0.79998168889431442"/>
        <bgColor indexed="64"/>
      </patternFill>
    </fill>
    <fill>
      <gradientFill degree="90">
        <stop position="0">
          <color theme="8" tint="0.80001220740379042"/>
        </stop>
        <stop position="1">
          <color theme="6" tint="0.59999389629810485"/>
        </stop>
      </gradient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ck">
        <color auto="1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17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0" xfId="0" applyFont="1" applyBorder="1" applyAlignment="1"/>
    <xf numFmtId="0" fontId="0" fillId="0" borderId="0" xfId="0" applyBorder="1" applyAlignment="1"/>
    <xf numFmtId="166" fontId="0" fillId="0" borderId="0" xfId="0" applyNumberFormat="1" applyBorder="1"/>
    <xf numFmtId="1" fontId="5" fillId="0" borderId="0" xfId="0" applyNumberFormat="1" applyFont="1" applyBorder="1"/>
    <xf numFmtId="1" fontId="1" fillId="0" borderId="0" xfId="0" applyNumberFormat="1" applyFont="1" applyBorder="1"/>
    <xf numFmtId="1" fontId="1" fillId="0" borderId="7" xfId="0" applyNumberFormat="1" applyFont="1" applyBorder="1"/>
    <xf numFmtId="0" fontId="1" fillId="0" borderId="0" xfId="0" applyFont="1" applyBorder="1"/>
    <xf numFmtId="0" fontId="0" fillId="0" borderId="8" xfId="0" applyBorder="1"/>
    <xf numFmtId="0" fontId="2" fillId="0" borderId="0" xfId="0" applyFont="1" applyBorder="1"/>
    <xf numFmtId="0" fontId="1" fillId="0" borderId="7" xfId="0" applyFont="1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2" fontId="1" fillId="0" borderId="1" xfId="0" quotePrefix="1" applyNumberFormat="1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0" fillId="0" borderId="0" xfId="0" applyFont="1" applyBorder="1"/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166" fontId="1" fillId="2" borderId="0" xfId="0" applyNumberFormat="1" applyFont="1" applyFill="1" applyBorder="1" applyAlignment="1"/>
    <xf numFmtId="166" fontId="1" fillId="0" borderId="0" xfId="0" applyNumberFormat="1" applyFont="1" applyBorder="1" applyAlignment="1"/>
    <xf numFmtId="1" fontId="1" fillId="0" borderId="0" xfId="0" applyNumberFormat="1" applyFont="1" applyBorder="1" applyAlignment="1"/>
    <xf numFmtId="0" fontId="13" fillId="0" borderId="7" xfId="0" applyFont="1" applyBorder="1" applyAlignment="1">
      <alignment horizontal="center" vertical="center"/>
    </xf>
    <xf numFmtId="166" fontId="1" fillId="0" borderId="0" xfId="0" applyNumberFormat="1" applyFont="1"/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166" fontId="1" fillId="6" borderId="0" xfId="0" applyNumberFormat="1" applyFont="1" applyFill="1"/>
    <xf numFmtId="166" fontId="14" fillId="0" borderId="0" xfId="0" applyNumberFormat="1" applyFont="1"/>
    <xf numFmtId="166" fontId="15" fillId="0" borderId="0" xfId="0" applyNumberFormat="1" applyFont="1" applyBorder="1" applyAlignment="1"/>
    <xf numFmtId="0" fontId="13" fillId="0" borderId="0" xfId="0" applyFont="1" applyAlignment="1">
      <alignment horizontal="left" vertical="center"/>
    </xf>
    <xf numFmtId="0" fontId="13" fillId="0" borderId="0" xfId="0" quotePrefix="1" applyFont="1"/>
    <xf numFmtId="166" fontId="0" fillId="6" borderId="0" xfId="0" applyNumberFormat="1" applyFill="1"/>
    <xf numFmtId="0" fontId="0" fillId="0" borderId="9" xfId="0" applyBorder="1" applyAlignment="1">
      <alignment horizontal="center"/>
    </xf>
    <xf numFmtId="0" fontId="16" fillId="0" borderId="0" xfId="0" applyFont="1" applyBorder="1"/>
    <xf numFmtId="0" fontId="8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6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8" borderId="0" xfId="0" applyFont="1" applyFill="1" applyBorder="1"/>
    <xf numFmtId="165" fontId="0" fillId="0" borderId="9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0" fontId="0" fillId="0" borderId="12" xfId="0" applyBorder="1"/>
    <xf numFmtId="165" fontId="0" fillId="0" borderId="13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15" xfId="0" applyBorder="1"/>
    <xf numFmtId="0" fontId="17" fillId="0" borderId="0" xfId="0" applyFont="1" applyBorder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9" borderId="11" xfId="0" applyFont="1" applyFill="1" applyBorder="1" applyAlignment="1">
      <alignment horizontal="center" vertical="center"/>
    </xf>
    <xf numFmtId="0" fontId="18" fillId="9" borderId="9" xfId="0" applyFont="1" applyFill="1" applyBorder="1" applyAlignment="1">
      <alignment horizontal="center" vertical="center"/>
    </xf>
    <xf numFmtId="0" fontId="18" fillId="9" borderId="14" xfId="0" applyFont="1" applyFill="1" applyBorder="1" applyAlignment="1">
      <alignment horizontal="center" vertical="center"/>
    </xf>
    <xf numFmtId="166" fontId="1" fillId="0" borderId="0" xfId="0" applyNumberFormat="1" applyFont="1" applyFill="1"/>
    <xf numFmtId="0" fontId="15" fillId="0" borderId="0" xfId="0" applyFont="1"/>
    <xf numFmtId="0" fontId="1" fillId="0" borderId="0" xfId="0" applyFont="1" applyAlignment="1">
      <alignment horizontal="right"/>
    </xf>
    <xf numFmtId="0" fontId="1" fillId="0" borderId="16" xfId="0" applyFont="1" applyBorder="1"/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1" fillId="0" borderId="6" xfId="0" applyFont="1" applyBorder="1"/>
    <xf numFmtId="0" fontId="11" fillId="0" borderId="4" xfId="0" applyFont="1" applyBorder="1"/>
    <xf numFmtId="0" fontId="18" fillId="0" borderId="8" xfId="0" applyFont="1" applyBorder="1" applyAlignment="1">
      <alignment horizontal="center" vertical="center"/>
    </xf>
    <xf numFmtId="0" fontId="18" fillId="9" borderId="8" xfId="0" applyFont="1" applyFill="1" applyBorder="1" applyAlignment="1">
      <alignment horizontal="center" vertical="center"/>
    </xf>
    <xf numFmtId="165" fontId="2" fillId="10" borderId="9" xfId="0" applyNumberFormat="1" applyFont="1" applyFill="1" applyBorder="1" applyAlignment="1">
      <alignment horizontal="center" vertical="center"/>
    </xf>
    <xf numFmtId="165" fontId="2" fillId="10" borderId="14" xfId="0" applyNumberFormat="1" applyFont="1" applyFill="1" applyBorder="1" applyAlignment="1">
      <alignment horizontal="center" vertical="center"/>
    </xf>
    <xf numFmtId="164" fontId="2" fillId="10" borderId="9" xfId="0" applyNumberFormat="1" applyFont="1" applyFill="1" applyBorder="1" applyAlignment="1">
      <alignment horizontal="center" vertical="center"/>
    </xf>
    <xf numFmtId="164" fontId="2" fillId="10" borderId="14" xfId="0" applyNumberFormat="1" applyFont="1" applyFill="1" applyBorder="1" applyAlignment="1">
      <alignment horizontal="center" vertical="center"/>
    </xf>
    <xf numFmtId="165" fontId="0" fillId="10" borderId="11" xfId="0" applyNumberFormat="1" applyFill="1" applyBorder="1" applyAlignment="1">
      <alignment horizontal="center" vertical="center"/>
    </xf>
    <xf numFmtId="165" fontId="0" fillId="10" borderId="9" xfId="0" applyNumberFormat="1" applyFill="1" applyBorder="1" applyAlignment="1">
      <alignment horizontal="center" vertical="center"/>
    </xf>
    <xf numFmtId="165" fontId="0" fillId="10" borderId="14" xfId="0" applyNumberFormat="1" applyFill="1" applyBorder="1" applyAlignment="1">
      <alignment horizontal="center" vertical="center"/>
    </xf>
    <xf numFmtId="164" fontId="0" fillId="10" borderId="11" xfId="0" applyNumberFormat="1" applyFill="1" applyBorder="1" applyAlignment="1">
      <alignment horizontal="center" vertical="center"/>
    </xf>
    <xf numFmtId="164" fontId="0" fillId="10" borderId="9" xfId="0" applyNumberFormat="1" applyFill="1" applyBorder="1" applyAlignment="1">
      <alignment horizontal="center" vertical="center"/>
    </xf>
    <xf numFmtId="164" fontId="0" fillId="10" borderId="14" xfId="0" applyNumberFormat="1" applyFill="1" applyBorder="1" applyAlignment="1">
      <alignment horizontal="center" vertical="center"/>
    </xf>
    <xf numFmtId="0" fontId="18" fillId="10" borderId="9" xfId="0" applyFont="1" applyFill="1" applyBorder="1" applyAlignment="1">
      <alignment horizontal="center" vertical="center"/>
    </xf>
    <xf numFmtId="0" fontId="18" fillId="11" borderId="14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6" xfId="0" applyBorder="1"/>
    <xf numFmtId="0" fontId="1" fillId="0" borderId="0" xfId="0" quotePrefix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9" fillId="0" borderId="0" xfId="0" applyFont="1" applyBorder="1"/>
    <xf numFmtId="0" fontId="0" fillId="0" borderId="16" xfId="0" applyBorder="1" applyAlignment="1">
      <alignment horizontal="center"/>
    </xf>
    <xf numFmtId="0" fontId="1" fillId="0" borderId="1" xfId="0" applyFont="1" applyBorder="1"/>
    <xf numFmtId="0" fontId="24" fillId="0" borderId="0" xfId="0" applyFont="1" applyBorder="1"/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5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65" fontId="2" fillId="10" borderId="19" xfId="0" applyNumberFormat="1" applyFont="1" applyFill="1" applyBorder="1" applyAlignment="1">
      <alignment horizontal="center" vertical="center"/>
    </xf>
    <xf numFmtId="164" fontId="2" fillId="10" borderId="19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8" fillId="10" borderId="19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9" borderId="19" xfId="0" applyFont="1" applyFill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6" fillId="10" borderId="20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9" borderId="20" xfId="0" applyFont="1" applyFill="1" applyBorder="1" applyAlignment="1">
      <alignment horizontal="center" vertical="center"/>
    </xf>
    <xf numFmtId="0" fontId="11" fillId="0" borderId="7" xfId="0" applyFont="1" applyBorder="1"/>
    <xf numFmtId="0" fontId="1" fillId="0" borderId="7" xfId="0" applyFont="1" applyBorder="1" applyAlignment="1">
      <alignment horizontal="right"/>
    </xf>
    <xf numFmtId="0" fontId="11" fillId="0" borderId="0" xfId="0" applyFont="1" applyBorder="1"/>
    <xf numFmtId="0" fontId="2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23" fillId="0" borderId="2" xfId="1" applyBorder="1"/>
    <xf numFmtId="0" fontId="1" fillId="0" borderId="2" xfId="0" applyFont="1" applyBorder="1"/>
    <xf numFmtId="167" fontId="21" fillId="0" borderId="7" xfId="0" applyNumberFormat="1" applyFont="1" applyFill="1" applyBorder="1" applyAlignment="1">
      <alignment vertical="center"/>
    </xf>
    <xf numFmtId="167" fontId="21" fillId="6" borderId="0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4" fontId="1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4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NumberFormat="1" applyFont="1" applyFill="1" applyBorder="1" applyAlignment="1">
      <alignment horizontal="center"/>
    </xf>
    <xf numFmtId="14" fontId="1" fillId="5" borderId="0" xfId="0" applyNumberFormat="1" applyFont="1" applyFill="1" applyBorder="1" applyAlignment="1">
      <alignment horizontal="center"/>
    </xf>
    <xf numFmtId="0" fontId="1" fillId="5" borderId="0" xfId="0" applyNumberFormat="1" applyFont="1" applyFill="1" applyBorder="1" applyAlignment="1">
      <alignment horizontal="center"/>
    </xf>
    <xf numFmtId="0" fontId="26" fillId="12" borderId="20" xfId="0" applyFont="1" applyFill="1" applyBorder="1" applyAlignment="1">
      <alignment horizontal="center" vertical="center"/>
    </xf>
    <xf numFmtId="0" fontId="26" fillId="12" borderId="20" xfId="0" applyNumberFormat="1" applyFont="1" applyFill="1" applyBorder="1" applyAlignment="1">
      <alignment horizontal="center" vertical="center"/>
    </xf>
    <xf numFmtId="164" fontId="27" fillId="6" borderId="20" xfId="0" applyNumberFormat="1" applyFont="1" applyFill="1" applyBorder="1" applyAlignment="1">
      <alignment horizontal="center" vertical="center"/>
    </xf>
    <xf numFmtId="165" fontId="27" fillId="6" borderId="20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Standaard" xfId="0" builtinId="0"/>
  </cellStyles>
  <dxfs count="4"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</dxfs>
  <tableStyles count="0" defaultTableStyle="TableStyleMedium2" defaultPivotStyle="PivotStyleLight16"/>
  <colors>
    <mruColors>
      <color rgb="FFFFFFCC"/>
      <color rgb="FFCCFF33"/>
      <color rgb="FF00CC00"/>
      <color rgb="FF66FFFF"/>
      <color rgb="FF33CC33"/>
      <color rgb="FFFF3300"/>
      <color rgb="FFFF0066"/>
      <color rgb="FFFFCCCC"/>
      <color rgb="FFFFCCFF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26" fmlaLink="AZ2" max="30000" min="4048" page="10" val="4468"/>
</file>

<file path=xl/ctrlProps/ctrlProp2.xml><?xml version="1.0" encoding="utf-8"?>
<formControlPr xmlns="http://schemas.microsoft.com/office/spreadsheetml/2009/9/main" objectType="Radio" checked="Checked" firstButton="1" fmlaLink="BA6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7620</xdr:colOff>
          <xdr:row>1</xdr:row>
          <xdr:rowOff>7620</xdr:rowOff>
        </xdr:from>
        <xdr:to>
          <xdr:col>14</xdr:col>
          <xdr:colOff>251460</xdr:colOff>
          <xdr:row>4</xdr:row>
          <xdr:rowOff>15240</xdr:rowOff>
        </xdr:to>
        <xdr:sp macro="" textlink="">
          <xdr:nvSpPr>
            <xdr:cNvPr id="4097" name="Spinner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</xdr:colOff>
          <xdr:row>0</xdr:row>
          <xdr:rowOff>60960</xdr:rowOff>
        </xdr:from>
        <xdr:to>
          <xdr:col>35</xdr:col>
          <xdr:colOff>182880</xdr:colOff>
          <xdr:row>1</xdr:row>
          <xdr:rowOff>121920</xdr:rowOff>
        </xdr:to>
        <xdr:sp macro="" textlink="">
          <xdr:nvSpPr>
            <xdr:cNvPr id="4098" name="Option Butto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</xdr:colOff>
          <xdr:row>1</xdr:row>
          <xdr:rowOff>160020</xdr:rowOff>
        </xdr:from>
        <xdr:to>
          <xdr:col>36</xdr:col>
          <xdr:colOff>15240</xdr:colOff>
          <xdr:row>3</xdr:row>
          <xdr:rowOff>0</xdr:rowOff>
        </xdr:to>
        <xdr:sp macro="" textlink="">
          <xdr:nvSpPr>
            <xdr:cNvPr id="4099" name="Option Button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Kust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</xdr:colOff>
          <xdr:row>3</xdr:row>
          <xdr:rowOff>30480</xdr:rowOff>
        </xdr:from>
        <xdr:to>
          <xdr:col>35</xdr:col>
          <xdr:colOff>205740</xdr:colOff>
          <xdr:row>4</xdr:row>
          <xdr:rowOff>144780</xdr:rowOff>
        </xdr:to>
        <xdr:sp macro="" textlink="">
          <xdr:nvSpPr>
            <xdr:cNvPr id="4100" name="Option Button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Rivier/Kanaal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c.defloor1@telenet.be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C35E3-7ACB-4B43-AB33-708B1EE9D5B2}">
  <sheetPr codeName="Blad4">
    <tabColor theme="8" tint="0.79998168889431442"/>
  </sheetPr>
  <dimension ref="A1:ES60"/>
  <sheetViews>
    <sheetView showGridLines="0" showRowColHeaders="0" tabSelected="1" zoomScale="99" zoomScaleNormal="99" workbookViewId="0">
      <selection activeCell="EY15" sqref="EY15"/>
    </sheetView>
  </sheetViews>
  <sheetFormatPr defaultColWidth="3.77734375" defaultRowHeight="13.2" x14ac:dyDescent="0.25"/>
  <cols>
    <col min="1" max="2" width="3.77734375" customWidth="1"/>
    <col min="5" max="5" width="3.77734375" customWidth="1"/>
    <col min="9" max="9" width="6.21875" customWidth="1"/>
    <col min="10" max="10" width="3.77734375" customWidth="1"/>
    <col min="46" max="49" width="3.77734375" hidden="1" customWidth="1"/>
    <col min="50" max="50" width="9.6640625" hidden="1" customWidth="1"/>
    <col min="51" max="51" width="3.77734375" hidden="1" customWidth="1"/>
    <col min="52" max="52" width="10.5546875" hidden="1" customWidth="1"/>
    <col min="53" max="53" width="6.88671875" hidden="1" customWidth="1"/>
    <col min="54" max="71" width="3.77734375" hidden="1" customWidth="1"/>
    <col min="72" max="72" width="3.77734375" style="18" hidden="1" customWidth="1"/>
    <col min="73" max="87" width="3.77734375" hidden="1" customWidth="1"/>
    <col min="88" max="88" width="3.77734375" style="22" hidden="1" customWidth="1"/>
    <col min="89" max="103" width="3.77734375" hidden="1" customWidth="1"/>
    <col min="104" max="104" width="3.77734375" style="22" hidden="1" customWidth="1"/>
    <col min="105" max="119" width="3.77734375" hidden="1" customWidth="1"/>
    <col min="120" max="120" width="3.77734375" style="22" hidden="1" customWidth="1"/>
    <col min="121" max="149" width="3.77734375" hidden="1" customWidth="1"/>
    <col min="150" max="150" width="3.77734375" customWidth="1"/>
  </cols>
  <sheetData>
    <row r="1" spans="1:132" x14ac:dyDescent="0.2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91" t="s">
        <v>45</v>
      </c>
      <c r="AK1" s="91"/>
      <c r="AL1" s="92"/>
      <c r="AM1" s="141"/>
    </row>
    <row r="2" spans="1:132" ht="13.2" customHeight="1" x14ac:dyDescent="0.25">
      <c r="A2" s="151"/>
      <c r="B2" s="152">
        <f>AZ4</f>
        <v>44652</v>
      </c>
      <c r="C2" s="152"/>
      <c r="D2" s="152"/>
      <c r="E2" s="152"/>
      <c r="F2" s="152"/>
      <c r="G2" s="152"/>
      <c r="H2" s="152"/>
      <c r="I2" s="152"/>
      <c r="J2" s="152"/>
      <c r="K2" s="152"/>
      <c r="L2" s="4"/>
      <c r="M2" s="4"/>
      <c r="N2" s="4"/>
      <c r="O2" s="4"/>
      <c r="P2" s="4"/>
      <c r="Q2" s="158" t="s">
        <v>37</v>
      </c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4"/>
      <c r="AG2" s="4"/>
      <c r="AH2" s="4"/>
      <c r="AI2" s="4"/>
      <c r="AJ2" s="4"/>
      <c r="AK2" s="4"/>
      <c r="AL2" s="1"/>
      <c r="AM2" s="7"/>
      <c r="AZ2">
        <v>4468</v>
      </c>
      <c r="BB2" s="48" t="s">
        <v>33</v>
      </c>
    </row>
    <row r="3" spans="1:132" ht="13.2" customHeight="1" x14ac:dyDescent="0.25">
      <c r="A3" s="151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4"/>
      <c r="M3" s="4"/>
      <c r="N3" s="4"/>
      <c r="O3" s="4"/>
      <c r="P3" s="4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4"/>
      <c r="AG3" s="4"/>
      <c r="AH3" s="4"/>
      <c r="AI3" s="4"/>
      <c r="AJ3" s="4"/>
      <c r="AK3" s="4"/>
      <c r="AL3" s="1"/>
      <c r="AM3" s="7"/>
      <c r="AZ3" s="45">
        <f>AX9+AZ2</f>
        <v>44647</v>
      </c>
      <c r="BB3" s="47" t="s">
        <v>43</v>
      </c>
      <c r="BJ3" s="125" t="s">
        <v>48</v>
      </c>
    </row>
    <row r="4" spans="1:132" ht="13.2" customHeight="1" x14ac:dyDescent="0.25">
      <c r="A4" s="151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4"/>
      <c r="M4" s="4"/>
      <c r="N4" s="4"/>
      <c r="O4" s="4"/>
      <c r="P4" s="4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4"/>
      <c r="AG4" s="4"/>
      <c r="AH4" s="4"/>
      <c r="AI4" s="4"/>
      <c r="AJ4" s="4"/>
      <c r="AK4" s="4"/>
      <c r="AL4" s="1"/>
      <c r="AM4" s="7"/>
      <c r="AZ4" s="49">
        <f>AZ3+5</f>
        <v>44652</v>
      </c>
      <c r="BB4" s="47" t="s">
        <v>44</v>
      </c>
    </row>
    <row r="5" spans="1:132" x14ac:dyDescent="0.25">
      <c r="A5" s="1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3"/>
      <c r="AM5" s="7"/>
    </row>
    <row r="6" spans="1:132" x14ac:dyDescent="0.25">
      <c r="A6" s="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1"/>
      <c r="AM6" s="7"/>
      <c r="AX6" s="8" t="s">
        <v>3</v>
      </c>
      <c r="AY6" s="9"/>
      <c r="AZ6" s="32"/>
      <c r="BA6" s="50">
        <v>1</v>
      </c>
      <c r="BB6" s="51" t="s">
        <v>34</v>
      </c>
      <c r="BC6" s="4"/>
      <c r="BD6" s="4"/>
      <c r="BE6" s="4"/>
      <c r="BF6" s="4"/>
      <c r="BG6" s="4"/>
      <c r="BH6" s="32"/>
      <c r="BI6" s="32"/>
      <c r="BJ6" s="4"/>
      <c r="BK6" s="4"/>
      <c r="BL6" s="4"/>
      <c r="BM6" s="4"/>
      <c r="BN6" s="4"/>
      <c r="BO6" s="4"/>
      <c r="BP6" s="1"/>
      <c r="BQ6" s="7"/>
      <c r="BR6" s="16" t="s">
        <v>30</v>
      </c>
      <c r="BS6" s="4"/>
      <c r="BT6" s="19"/>
      <c r="BU6" s="4"/>
      <c r="BV6" s="117" t="s">
        <v>41</v>
      </c>
      <c r="BW6" s="4"/>
      <c r="BX6" s="19"/>
      <c r="BY6" s="4"/>
      <c r="BZ6" s="4"/>
      <c r="CA6" s="4"/>
      <c r="CB6" s="4"/>
      <c r="CC6" s="4"/>
      <c r="CD6" s="4"/>
      <c r="CE6" s="32"/>
      <c r="CF6" s="25"/>
      <c r="CG6" s="17"/>
      <c r="CH6" s="16" t="s">
        <v>40</v>
      </c>
      <c r="CI6" s="14"/>
      <c r="CJ6" s="110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30"/>
      <c r="CV6" s="24"/>
      <c r="CW6" s="17"/>
      <c r="CX6" s="16" t="s">
        <v>27</v>
      </c>
      <c r="CY6" s="14"/>
      <c r="CZ6" s="43"/>
      <c r="DA6" s="14"/>
      <c r="DB6" s="14"/>
      <c r="DC6" s="14"/>
      <c r="DD6" s="30"/>
      <c r="DE6" s="14"/>
      <c r="DF6" s="14"/>
      <c r="DG6" s="14"/>
      <c r="DH6" s="14"/>
      <c r="DI6" s="14"/>
      <c r="DJ6" s="14"/>
      <c r="DK6" s="30"/>
      <c r="DL6" s="24"/>
      <c r="DM6" s="7"/>
      <c r="DN6" s="16" t="s">
        <v>31</v>
      </c>
      <c r="DO6" s="4"/>
      <c r="DP6" s="109"/>
      <c r="DQ6" s="4"/>
      <c r="DR6" s="4"/>
      <c r="DS6" s="4"/>
      <c r="DT6" s="32"/>
      <c r="DU6" s="4"/>
      <c r="DV6" s="4"/>
      <c r="DW6" s="4"/>
      <c r="DX6" s="4"/>
      <c r="DY6" s="4"/>
      <c r="DZ6" s="4"/>
      <c r="EA6" s="32"/>
      <c r="EB6" s="25"/>
    </row>
    <row r="7" spans="1:132" ht="13.8" customHeight="1" x14ac:dyDescent="0.25">
      <c r="A7" s="7"/>
      <c r="B7" s="4"/>
      <c r="C7" s="4"/>
      <c r="D7" s="57">
        <f>AX10</f>
        <v>44647</v>
      </c>
      <c r="E7" s="57">
        <f>$AX$10+1</f>
        <v>44648</v>
      </c>
      <c r="F7" s="57">
        <f>$AX$10+2</f>
        <v>44649</v>
      </c>
      <c r="G7" s="57">
        <f>$AX$10+3</f>
        <v>44650</v>
      </c>
      <c r="H7" s="59">
        <f>$AX$10+4</f>
        <v>44651</v>
      </c>
      <c r="I7" s="176">
        <f>$AX$10+5</f>
        <v>44652</v>
      </c>
      <c r="J7" s="128">
        <f>$AX$10+6</f>
        <v>44653</v>
      </c>
      <c r="K7" s="95">
        <f>$AX$10+7</f>
        <v>44654</v>
      </c>
      <c r="L7" s="95">
        <f>$AX$10+8</f>
        <v>44655</v>
      </c>
      <c r="M7" s="95">
        <f>$AX$10+9</f>
        <v>44656</v>
      </c>
      <c r="N7" s="96">
        <f>$AX$10+10</f>
        <v>44657</v>
      </c>
      <c r="O7" s="62">
        <f>$AX$10+11</f>
        <v>44658</v>
      </c>
      <c r="P7" s="57">
        <f>$AX$10+12</f>
        <v>44659</v>
      </c>
      <c r="Q7" s="57">
        <f>$AX$10+13</f>
        <v>44660</v>
      </c>
      <c r="R7" s="57">
        <f>$AX$10+14</f>
        <v>44661</v>
      </c>
      <c r="S7" s="66">
        <f>$AX$10+15</f>
        <v>44662</v>
      </c>
      <c r="T7" s="99">
        <f>$AX$10+16</f>
        <v>44663</v>
      </c>
      <c r="U7" s="100">
        <f>$AX$10+17</f>
        <v>44664</v>
      </c>
      <c r="V7" s="100">
        <f>$AX$10+18</f>
        <v>44665</v>
      </c>
      <c r="W7" s="100">
        <f>$AX$10+19</f>
        <v>44666</v>
      </c>
      <c r="X7" s="100">
        <f>$AX$10+20</f>
        <v>44667</v>
      </c>
      <c r="Y7" s="101">
        <f>$AX$10+21</f>
        <v>44668</v>
      </c>
      <c r="Z7" s="62">
        <f>$AX$10+22</f>
        <v>44669</v>
      </c>
      <c r="AA7" s="57">
        <f>$AX$10+23</f>
        <v>44670</v>
      </c>
      <c r="AB7" s="57">
        <f>$AX$10+24</f>
        <v>44671</v>
      </c>
      <c r="AC7" s="57">
        <f>$AX$10+25</f>
        <v>44672</v>
      </c>
      <c r="AD7" s="66">
        <f>$AX$10+26</f>
        <v>44673</v>
      </c>
      <c r="AE7" s="99">
        <f>$AX$10+27</f>
        <v>44674</v>
      </c>
      <c r="AF7" s="100">
        <f>$AX$10+28</f>
        <v>44675</v>
      </c>
      <c r="AG7" s="100">
        <f>$AX$10+29</f>
        <v>44676</v>
      </c>
      <c r="AH7" s="100">
        <f>$AX$10+30</f>
        <v>44677</v>
      </c>
      <c r="AI7" s="100">
        <f>$AX$10+31</f>
        <v>44678</v>
      </c>
      <c r="AJ7" s="101">
        <f>$AX$10+32</f>
        <v>44679</v>
      </c>
      <c r="AK7" s="62">
        <f>$AX$10+33</f>
        <v>44680</v>
      </c>
      <c r="AL7" s="1"/>
      <c r="AM7" s="7"/>
      <c r="AX7" s="4"/>
      <c r="AY7" s="4"/>
      <c r="AZ7" s="32"/>
      <c r="BA7" s="50">
        <f>BA6+1</f>
        <v>2</v>
      </c>
      <c r="BB7" s="51" t="s">
        <v>35</v>
      </c>
      <c r="BC7" s="4"/>
      <c r="BD7" s="4"/>
      <c r="BE7" s="120" t="s">
        <v>42</v>
      </c>
      <c r="BF7" s="4"/>
      <c r="BG7" s="4"/>
      <c r="BH7" s="32"/>
      <c r="BI7" s="32"/>
      <c r="BJ7" s="4"/>
      <c r="BK7" s="4"/>
      <c r="BL7" s="4"/>
      <c r="BM7" s="4"/>
      <c r="BN7" s="14" t="s">
        <v>1</v>
      </c>
      <c r="BO7" s="52" t="s">
        <v>2</v>
      </c>
      <c r="BP7" s="53" t="s">
        <v>22</v>
      </c>
      <c r="BR7" s="4"/>
      <c r="BS7" s="4"/>
      <c r="BT7" s="19"/>
      <c r="BU7" s="4"/>
      <c r="BV7" s="4"/>
      <c r="BW7" s="4"/>
      <c r="BX7" s="19"/>
      <c r="BY7" s="4"/>
      <c r="BZ7" s="4"/>
      <c r="CA7" s="4"/>
      <c r="CB7" s="4"/>
      <c r="CC7" s="4"/>
      <c r="CD7" s="4"/>
      <c r="CE7" s="32"/>
      <c r="CF7" s="25"/>
      <c r="CG7" s="17"/>
      <c r="CH7" s="14"/>
      <c r="CI7" s="14"/>
      <c r="CJ7" s="110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30"/>
      <c r="CV7" s="24"/>
      <c r="CW7" s="17"/>
      <c r="CX7" s="14"/>
      <c r="CY7" s="14"/>
      <c r="CZ7" s="43"/>
      <c r="DA7" s="14"/>
      <c r="DB7" s="14"/>
      <c r="DC7" s="14"/>
      <c r="DD7" s="30"/>
      <c r="DE7" s="14"/>
      <c r="DF7" s="14"/>
      <c r="DG7" s="14"/>
      <c r="DH7" s="14"/>
      <c r="DI7" s="14"/>
      <c r="DJ7" s="14"/>
      <c r="DK7" s="30"/>
      <c r="DL7" s="24"/>
      <c r="DM7" s="7"/>
      <c r="DN7" s="4"/>
      <c r="DO7" s="4"/>
      <c r="DP7" s="109"/>
      <c r="DQ7" s="4"/>
      <c r="DR7" s="4"/>
      <c r="DS7" s="4"/>
      <c r="DT7" s="32"/>
      <c r="DU7" s="4"/>
      <c r="DV7" s="4"/>
      <c r="DW7" s="4"/>
      <c r="DX7" s="4"/>
      <c r="DY7" s="4"/>
      <c r="DZ7" s="4"/>
      <c r="EA7" s="32"/>
      <c r="EB7" s="25"/>
    </row>
    <row r="8" spans="1:132" ht="30" customHeight="1" x14ac:dyDescent="0.25">
      <c r="A8" s="7"/>
      <c r="B8" s="4"/>
      <c r="C8" s="4"/>
      <c r="D8" s="58">
        <f>AX10</f>
        <v>44647</v>
      </c>
      <c r="E8" s="58">
        <f>$AX$10+1</f>
        <v>44648</v>
      </c>
      <c r="F8" s="58">
        <f>$AX$10+2</f>
        <v>44649</v>
      </c>
      <c r="G8" s="58">
        <f>$AX$10+3</f>
        <v>44650</v>
      </c>
      <c r="H8" s="60">
        <f>$AX$10+4</f>
        <v>44651</v>
      </c>
      <c r="I8" s="175">
        <f>$AX$10+5</f>
        <v>44652</v>
      </c>
      <c r="J8" s="129">
        <f>$AX$10+6</f>
        <v>44653</v>
      </c>
      <c r="K8" s="97">
        <f>$AX$10+7</f>
        <v>44654</v>
      </c>
      <c r="L8" s="97">
        <f>$AX$10+8</f>
        <v>44655</v>
      </c>
      <c r="M8" s="97">
        <f>$AX$10+9</f>
        <v>44656</v>
      </c>
      <c r="N8" s="98">
        <f>$AX$10+10</f>
        <v>44657</v>
      </c>
      <c r="O8" s="63">
        <f>$AX$10+11</f>
        <v>44658</v>
      </c>
      <c r="P8" s="58">
        <f>$AX$10+12</f>
        <v>44659</v>
      </c>
      <c r="Q8" s="58">
        <f>$AX$10+13</f>
        <v>44660</v>
      </c>
      <c r="R8" s="58">
        <f>$AX$10+14</f>
        <v>44661</v>
      </c>
      <c r="S8" s="67">
        <f>$AX$10+15</f>
        <v>44662</v>
      </c>
      <c r="T8" s="102">
        <f>$AX$10+16</f>
        <v>44663</v>
      </c>
      <c r="U8" s="103">
        <f>$AX$10+17</f>
        <v>44664</v>
      </c>
      <c r="V8" s="103">
        <f>$AX$10+18</f>
        <v>44665</v>
      </c>
      <c r="W8" s="103">
        <f>$AX$10+19</f>
        <v>44666</v>
      </c>
      <c r="X8" s="103">
        <f>$AX$10+20</f>
        <v>44667</v>
      </c>
      <c r="Y8" s="104">
        <f>$AX$10+21</f>
        <v>44668</v>
      </c>
      <c r="Z8" s="63">
        <f>$AX$10+22</f>
        <v>44669</v>
      </c>
      <c r="AA8" s="58">
        <f>$AX$10+23</f>
        <v>44670</v>
      </c>
      <c r="AB8" s="58">
        <f>$AX$10+24</f>
        <v>44671</v>
      </c>
      <c r="AC8" s="58">
        <f>$AX$10+25</f>
        <v>44672</v>
      </c>
      <c r="AD8" s="67">
        <f>$AX$10+26</f>
        <v>44673</v>
      </c>
      <c r="AE8" s="102">
        <f>$AX$10+27</f>
        <v>44674</v>
      </c>
      <c r="AF8" s="103">
        <f>$AX$10+28</f>
        <v>44675</v>
      </c>
      <c r="AG8" s="103">
        <f>$AX$10+29</f>
        <v>44676</v>
      </c>
      <c r="AH8" s="103">
        <f>$AX$10+30</f>
        <v>44677</v>
      </c>
      <c r="AI8" s="103">
        <f>$AX$10+31</f>
        <v>44678</v>
      </c>
      <c r="AJ8" s="104">
        <f>$AX$10+32</f>
        <v>44679</v>
      </c>
      <c r="AK8" s="63">
        <f>$AX$10+33</f>
        <v>44680</v>
      </c>
      <c r="AL8" s="1"/>
      <c r="AM8" s="7"/>
      <c r="AX8" s="4"/>
      <c r="AY8" s="4"/>
      <c r="AZ8" s="32"/>
      <c r="BA8" s="32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30">
        <v>0</v>
      </c>
      <c r="BN8" s="110" t="s">
        <v>13</v>
      </c>
      <c r="BO8" s="52">
        <v>9</v>
      </c>
      <c r="BP8" s="53">
        <v>4</v>
      </c>
      <c r="BR8" s="9"/>
      <c r="BS8" s="9"/>
      <c r="BT8" s="19"/>
      <c r="BU8" s="9"/>
      <c r="BV8" s="4"/>
      <c r="BW8" s="4"/>
      <c r="BX8" s="19"/>
      <c r="BY8" s="4"/>
      <c r="BZ8" s="4"/>
      <c r="CA8" s="4"/>
      <c r="CB8" s="4"/>
      <c r="CC8" s="4"/>
      <c r="CD8" s="4"/>
      <c r="CE8" s="30">
        <v>0</v>
      </c>
      <c r="CF8" s="26" t="s">
        <v>16</v>
      </c>
      <c r="CG8" s="17"/>
      <c r="CH8" s="14"/>
      <c r="CI8" s="14"/>
      <c r="CJ8" s="110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30">
        <v>0</v>
      </c>
      <c r="CV8" s="27" t="s">
        <v>19</v>
      </c>
      <c r="CW8" s="17"/>
      <c r="CX8" s="14"/>
      <c r="CY8" s="14"/>
      <c r="CZ8" s="43"/>
      <c r="DA8" s="14"/>
      <c r="DB8" s="14"/>
      <c r="DC8" s="14"/>
      <c r="DD8" s="30"/>
      <c r="DE8" s="14"/>
      <c r="DF8" s="14"/>
      <c r="DG8" s="14"/>
      <c r="DH8" s="14"/>
      <c r="DI8" s="14"/>
      <c r="DJ8" s="14"/>
      <c r="DK8" s="30">
        <v>0</v>
      </c>
      <c r="DL8" s="24" t="s">
        <v>23</v>
      </c>
      <c r="DM8" s="7"/>
      <c r="DN8" s="14"/>
      <c r="DO8" s="14"/>
      <c r="DP8" s="110"/>
      <c r="DQ8" s="14"/>
      <c r="DR8" s="14"/>
      <c r="DS8" s="14"/>
      <c r="DT8" s="110"/>
      <c r="DU8" s="14"/>
      <c r="DV8" s="14"/>
      <c r="DW8" s="14"/>
      <c r="DX8" s="14"/>
      <c r="DY8" s="14"/>
      <c r="DZ8" s="14"/>
      <c r="EA8" s="110">
        <v>0</v>
      </c>
      <c r="EB8" s="27" t="s">
        <v>16</v>
      </c>
    </row>
    <row r="9" spans="1:132" x14ac:dyDescent="0.25">
      <c r="A9" s="7"/>
      <c r="B9" s="4"/>
      <c r="C9" s="4"/>
      <c r="D9" s="4"/>
      <c r="E9" s="4"/>
      <c r="F9" s="4"/>
      <c r="G9" s="4"/>
      <c r="H9" s="143"/>
      <c r="I9" s="89">
        <v>1</v>
      </c>
      <c r="J9" s="144">
        <v>2</v>
      </c>
      <c r="K9" s="144">
        <v>3</v>
      </c>
      <c r="L9" s="144">
        <v>4</v>
      </c>
      <c r="M9" s="144">
        <v>5</v>
      </c>
      <c r="N9" s="90">
        <v>6</v>
      </c>
      <c r="O9" s="4"/>
      <c r="P9" s="4"/>
      <c r="Q9" s="4"/>
      <c r="R9" s="4"/>
      <c r="S9" s="4"/>
      <c r="T9" s="89">
        <v>1</v>
      </c>
      <c r="U9" s="144">
        <v>2</v>
      </c>
      <c r="V9" s="144">
        <v>3</v>
      </c>
      <c r="W9" s="144">
        <v>4</v>
      </c>
      <c r="X9" s="144">
        <v>5</v>
      </c>
      <c r="Y9" s="90">
        <v>6</v>
      </c>
      <c r="Z9" s="4"/>
      <c r="AA9" s="4"/>
      <c r="AB9" s="4"/>
      <c r="AC9" s="4"/>
      <c r="AD9" s="4"/>
      <c r="AE9" s="89">
        <v>1</v>
      </c>
      <c r="AF9" s="144">
        <v>2</v>
      </c>
      <c r="AG9" s="144">
        <v>3</v>
      </c>
      <c r="AH9" s="144">
        <v>4</v>
      </c>
      <c r="AI9" s="144">
        <v>5</v>
      </c>
      <c r="AJ9" s="90">
        <v>6</v>
      </c>
      <c r="AK9" s="4"/>
      <c r="AL9" s="1"/>
      <c r="AM9" s="7"/>
      <c r="AW9" s="38">
        <v>9</v>
      </c>
      <c r="AX9" s="35">
        <v>40179</v>
      </c>
      <c r="AY9" s="35"/>
      <c r="AZ9" s="35"/>
      <c r="BA9" s="35"/>
      <c r="BB9" s="153">
        <f>AX9</f>
        <v>40179</v>
      </c>
      <c r="BC9" s="153"/>
      <c r="BD9" s="153"/>
      <c r="BE9" s="31"/>
      <c r="BF9" s="31"/>
      <c r="BG9" s="4"/>
      <c r="BH9" s="154">
        <v>9</v>
      </c>
      <c r="BI9" s="154"/>
      <c r="BJ9" s="155" t="s">
        <v>4</v>
      </c>
      <c r="BK9" s="155"/>
      <c r="BL9" s="155"/>
      <c r="BM9" s="30">
        <v>1</v>
      </c>
      <c r="BN9" s="110" t="s">
        <v>14</v>
      </c>
      <c r="BO9" s="52">
        <v>10</v>
      </c>
      <c r="BP9" s="53">
        <v>5</v>
      </c>
      <c r="BR9" s="156">
        <v>40179</v>
      </c>
      <c r="BS9" s="157"/>
      <c r="BT9" s="157"/>
      <c r="BU9" s="157"/>
      <c r="BV9" s="159">
        <f>BR9</f>
        <v>40179</v>
      </c>
      <c r="BW9" s="159"/>
      <c r="BX9" s="159"/>
      <c r="BY9" s="14"/>
      <c r="BZ9" s="154">
        <v>1</v>
      </c>
      <c r="CA9" s="154"/>
      <c r="CB9" s="155" t="s">
        <v>15</v>
      </c>
      <c r="CC9" s="155"/>
      <c r="CD9" s="155"/>
      <c r="CE9" s="30">
        <v>1</v>
      </c>
      <c r="CF9" s="24">
        <v>1</v>
      </c>
      <c r="CG9" s="17"/>
      <c r="CH9" s="162">
        <v>40179</v>
      </c>
      <c r="CI9" s="163"/>
      <c r="CJ9" s="163"/>
      <c r="CK9" s="163"/>
      <c r="CL9" s="164">
        <f>CH9</f>
        <v>40179</v>
      </c>
      <c r="CM9" s="164"/>
      <c r="CN9" s="164"/>
      <c r="CO9" s="14"/>
      <c r="CP9" s="163">
        <v>2</v>
      </c>
      <c r="CQ9" s="163"/>
      <c r="CR9" s="163" t="s">
        <v>18</v>
      </c>
      <c r="CS9" s="163"/>
      <c r="CT9" s="163"/>
      <c r="CU9" s="30">
        <v>1</v>
      </c>
      <c r="CV9" s="24">
        <v>2</v>
      </c>
      <c r="CW9" s="17"/>
      <c r="CX9" s="168">
        <v>40182</v>
      </c>
      <c r="CY9" s="169"/>
      <c r="CZ9" s="169"/>
      <c r="DA9" s="169"/>
      <c r="DB9" s="170">
        <f>CX9</f>
        <v>40182</v>
      </c>
      <c r="DC9" s="170"/>
      <c r="DD9" s="170"/>
      <c r="DE9" s="14"/>
      <c r="DF9" s="169" t="s">
        <v>5</v>
      </c>
      <c r="DG9" s="169"/>
      <c r="DH9" s="169" t="s">
        <v>26</v>
      </c>
      <c r="DI9" s="169"/>
      <c r="DJ9" s="169"/>
      <c r="DK9" s="30">
        <v>1</v>
      </c>
      <c r="DL9" s="24" t="s">
        <v>5</v>
      </c>
      <c r="DM9" s="7"/>
      <c r="DN9" s="171">
        <v>41648</v>
      </c>
      <c r="DO9" s="171"/>
      <c r="DP9" s="171"/>
      <c r="DQ9" s="171"/>
      <c r="DR9" s="172">
        <f>DN9</f>
        <v>41648</v>
      </c>
      <c r="DS9" s="172"/>
      <c r="DT9" s="172"/>
      <c r="DU9" s="14"/>
      <c r="DV9" s="166" t="s">
        <v>28</v>
      </c>
      <c r="DW9" s="166"/>
      <c r="DX9" s="166"/>
      <c r="DY9" s="166"/>
      <c r="DZ9" s="166"/>
      <c r="EA9" s="110">
        <v>1</v>
      </c>
      <c r="EB9" s="24">
        <v>1</v>
      </c>
    </row>
    <row r="10" spans="1:132" ht="21" customHeight="1" x14ac:dyDescent="0.25">
      <c r="A10" s="7"/>
      <c r="B10" s="108">
        <v>1</v>
      </c>
      <c r="C10" s="4"/>
      <c r="D10" s="70" t="str">
        <f>$BD16</f>
        <v>K</v>
      </c>
      <c r="E10" s="70" t="str">
        <f>$BD17</f>
        <v>A</v>
      </c>
      <c r="F10" s="70" t="str">
        <f>$BD18</f>
        <v>B</v>
      </c>
      <c r="G10" s="70" t="str">
        <f>$BD19</f>
        <v>C</v>
      </c>
      <c r="H10" s="71" t="str">
        <f>$BD20</f>
        <v>D</v>
      </c>
      <c r="I10" s="137" t="str">
        <f>$BD21</f>
        <v>E</v>
      </c>
      <c r="J10" s="130" t="str">
        <f>$BD22</f>
        <v>F</v>
      </c>
      <c r="K10" s="70" t="str">
        <f>$BD23</f>
        <v>G</v>
      </c>
      <c r="L10" s="70" t="str">
        <f>$BD24</f>
        <v>H</v>
      </c>
      <c r="M10" s="70" t="str">
        <f>$BD25</f>
        <v>I</v>
      </c>
      <c r="N10" s="124" t="str">
        <f>$BD26</f>
        <v>J</v>
      </c>
      <c r="O10" s="72" t="str">
        <f>$BD27</f>
        <v>K</v>
      </c>
      <c r="P10" s="70" t="str">
        <f t="shared" ref="P10:AA10" si="0">$BD17</f>
        <v>A</v>
      </c>
      <c r="Q10" s="70" t="str">
        <f t="shared" ref="Q10:AB10" si="1">$BD18</f>
        <v>B</v>
      </c>
      <c r="R10" s="70" t="str">
        <f t="shared" ref="R10:AC10" si="2">$BD19</f>
        <v>C</v>
      </c>
      <c r="S10" s="71" t="str">
        <f t="shared" ref="S10:AD10" si="3">$BD20</f>
        <v>D</v>
      </c>
      <c r="T10" s="73" t="str">
        <f t="shared" ref="T10:AE10" si="4">$BD21</f>
        <v>E</v>
      </c>
      <c r="U10" s="74" t="str">
        <f t="shared" ref="U10" si="5">$BD22</f>
        <v>F</v>
      </c>
      <c r="V10" s="74" t="str">
        <f t="shared" ref="V10" si="6">$BD23</f>
        <v>G</v>
      </c>
      <c r="W10" s="74" t="str">
        <f t="shared" ref="W10" si="7">$BD24</f>
        <v>H</v>
      </c>
      <c r="X10" s="74" t="str">
        <f t="shared" ref="X10" si="8">$BD25</f>
        <v>I</v>
      </c>
      <c r="Y10" s="75" t="str">
        <f t="shared" ref="Y10" si="9">$BD26</f>
        <v>J</v>
      </c>
      <c r="Z10" s="72" t="str">
        <f t="shared" ref="Z10" si="10">$BD27</f>
        <v>K</v>
      </c>
      <c r="AA10" s="70" t="str">
        <f t="shared" si="0"/>
        <v>A</v>
      </c>
      <c r="AB10" s="70" t="str">
        <f t="shared" si="1"/>
        <v>B</v>
      </c>
      <c r="AC10" s="70" t="str">
        <f t="shared" si="2"/>
        <v>C</v>
      </c>
      <c r="AD10" s="71" t="str">
        <f t="shared" si="3"/>
        <v>D</v>
      </c>
      <c r="AE10" s="73" t="str">
        <f t="shared" si="4"/>
        <v>E</v>
      </c>
      <c r="AF10" s="74" t="str">
        <f t="shared" ref="AF10" si="11">$BD22</f>
        <v>F</v>
      </c>
      <c r="AG10" s="74" t="str">
        <f t="shared" ref="AG10" si="12">$BD23</f>
        <v>G</v>
      </c>
      <c r="AH10" s="74" t="str">
        <f t="shared" ref="AH10" si="13">$BD24</f>
        <v>H</v>
      </c>
      <c r="AI10" s="74" t="str">
        <f t="shared" ref="AI10" si="14">$BD25</f>
        <v>I</v>
      </c>
      <c r="AJ10" s="75" t="str">
        <f t="shared" ref="AJ10" si="15">$BD26</f>
        <v>J</v>
      </c>
      <c r="AK10" s="72" t="str">
        <f t="shared" ref="AK10" si="16">$BD27</f>
        <v>K</v>
      </c>
      <c r="AL10" s="1"/>
      <c r="AM10" s="7"/>
      <c r="AW10" s="38">
        <v>10</v>
      </c>
      <c r="AX10" s="46">
        <f>AZ3</f>
        <v>44647</v>
      </c>
      <c r="AY10" s="36"/>
      <c r="AZ10" s="36"/>
      <c r="BA10" s="36"/>
      <c r="BB10" s="167">
        <f>AX10</f>
        <v>44647</v>
      </c>
      <c r="BC10" s="167"/>
      <c r="BD10" s="167"/>
      <c r="BE10" s="29"/>
      <c r="BF10" s="29"/>
      <c r="BG10" s="4"/>
      <c r="BH10" s="4"/>
      <c r="BI10" s="4"/>
      <c r="BJ10" s="4"/>
      <c r="BK10" s="4"/>
      <c r="BL10" s="4"/>
      <c r="BM10" s="30">
        <v>2</v>
      </c>
      <c r="BN10" s="110" t="s">
        <v>0</v>
      </c>
      <c r="BO10" s="52">
        <v>11</v>
      </c>
      <c r="BP10" s="53">
        <v>6</v>
      </c>
      <c r="BR10" s="161">
        <f>B2-5</f>
        <v>44647</v>
      </c>
      <c r="BS10" s="161"/>
      <c r="BT10" s="161"/>
      <c r="BU10" s="161"/>
      <c r="BV10" s="165">
        <f>BR10</f>
        <v>44647</v>
      </c>
      <c r="BW10" s="165"/>
      <c r="BX10" s="165"/>
      <c r="BY10" s="14"/>
      <c r="BZ10" s="14"/>
      <c r="CA10" s="14"/>
      <c r="CB10" s="14"/>
      <c r="CC10" s="14"/>
      <c r="CD10" s="14"/>
      <c r="CE10" s="30">
        <v>2</v>
      </c>
      <c r="CF10" s="24">
        <v>1</v>
      </c>
      <c r="CG10" s="17"/>
      <c r="CH10" s="161">
        <f>B2-5</f>
        <v>44647</v>
      </c>
      <c r="CI10" s="161"/>
      <c r="CJ10" s="161"/>
      <c r="CK10" s="161"/>
      <c r="CL10" s="165">
        <f>CH10</f>
        <v>44647</v>
      </c>
      <c r="CM10" s="165"/>
      <c r="CN10" s="165"/>
      <c r="CO10" s="14"/>
      <c r="CP10" s="14"/>
      <c r="CQ10" s="14"/>
      <c r="CR10" s="14"/>
      <c r="CS10" s="14"/>
      <c r="CT10" s="14"/>
      <c r="CU10" s="30">
        <v>2</v>
      </c>
      <c r="CV10" s="24">
        <v>2</v>
      </c>
      <c r="CW10" s="17"/>
      <c r="CX10" s="161">
        <f>B2-5</f>
        <v>44647</v>
      </c>
      <c r="CY10" s="161"/>
      <c r="CZ10" s="161"/>
      <c r="DA10" s="161"/>
      <c r="DB10" s="165">
        <f>CX10</f>
        <v>44647</v>
      </c>
      <c r="DC10" s="165"/>
      <c r="DD10" s="165"/>
      <c r="DE10" s="14"/>
      <c r="DF10" s="14"/>
      <c r="DG10" s="14"/>
      <c r="DH10" s="14"/>
      <c r="DI10" s="14"/>
      <c r="DJ10" s="14"/>
      <c r="DK10" s="30">
        <v>2</v>
      </c>
      <c r="DL10" s="24" t="s">
        <v>5</v>
      </c>
      <c r="DM10" s="7"/>
      <c r="DN10" s="161">
        <f>B2-5</f>
        <v>44647</v>
      </c>
      <c r="DO10" s="161"/>
      <c r="DP10" s="161"/>
      <c r="DQ10" s="161"/>
      <c r="DR10" s="165">
        <f>DN10</f>
        <v>44647</v>
      </c>
      <c r="DS10" s="165"/>
      <c r="DT10" s="165"/>
      <c r="DU10" s="14"/>
      <c r="DV10" s="14"/>
      <c r="DW10" s="14"/>
      <c r="DX10" s="14"/>
      <c r="DY10" s="14"/>
      <c r="DZ10" s="14"/>
      <c r="EA10" s="110">
        <v>2</v>
      </c>
      <c r="EB10" s="24">
        <v>1</v>
      </c>
    </row>
    <row r="11" spans="1:132" ht="21" customHeight="1" x14ac:dyDescent="0.25">
      <c r="A11" s="7"/>
      <c r="B11" s="108">
        <v>2</v>
      </c>
      <c r="C11" s="4"/>
      <c r="D11" s="70" t="str">
        <f t="shared" ref="D11:AA11" si="17">N10</f>
        <v>J</v>
      </c>
      <c r="E11" s="70" t="str">
        <f t="shared" si="17"/>
        <v>K</v>
      </c>
      <c r="F11" s="70" t="str">
        <f t="shared" si="17"/>
        <v>A</v>
      </c>
      <c r="G11" s="70" t="str">
        <f t="shared" si="17"/>
        <v>B</v>
      </c>
      <c r="H11" s="71" t="str">
        <f t="shared" si="17"/>
        <v>C</v>
      </c>
      <c r="I11" s="138" t="str">
        <f t="shared" si="17"/>
        <v>D</v>
      </c>
      <c r="J11" s="131" t="str">
        <f t="shared" si="17"/>
        <v>E</v>
      </c>
      <c r="K11" s="126" t="str">
        <f t="shared" si="17"/>
        <v>F</v>
      </c>
      <c r="L11" s="70" t="str">
        <f t="shared" si="17"/>
        <v>G</v>
      </c>
      <c r="M11" s="70" t="str">
        <f t="shared" si="17"/>
        <v>H</v>
      </c>
      <c r="N11" s="124" t="str">
        <f t="shared" si="17"/>
        <v>I</v>
      </c>
      <c r="O11" s="72" t="str">
        <f t="shared" si="17"/>
        <v>J</v>
      </c>
      <c r="P11" s="70" t="str">
        <f t="shared" si="17"/>
        <v>K</v>
      </c>
      <c r="Q11" s="70" t="str">
        <f t="shared" si="17"/>
        <v>A</v>
      </c>
      <c r="R11" s="70" t="str">
        <f t="shared" si="17"/>
        <v>B</v>
      </c>
      <c r="S11" s="71" t="str">
        <f t="shared" si="17"/>
        <v>C</v>
      </c>
      <c r="T11" s="73" t="str">
        <f t="shared" si="17"/>
        <v>D</v>
      </c>
      <c r="U11" s="74" t="str">
        <f t="shared" si="17"/>
        <v>E</v>
      </c>
      <c r="V11" s="74" t="str">
        <f t="shared" si="17"/>
        <v>F</v>
      </c>
      <c r="W11" s="74" t="str">
        <f t="shared" si="17"/>
        <v>G</v>
      </c>
      <c r="X11" s="74" t="str">
        <f t="shared" si="17"/>
        <v>H</v>
      </c>
      <c r="Y11" s="75" t="str">
        <f t="shared" si="17"/>
        <v>I</v>
      </c>
      <c r="Z11" s="72" t="str">
        <f t="shared" si="17"/>
        <v>J</v>
      </c>
      <c r="AA11" s="70" t="str">
        <f t="shared" si="17"/>
        <v>K</v>
      </c>
      <c r="AB11" s="70" t="str">
        <f t="shared" ref="AB11:AK11" si="18">AA10</f>
        <v>A</v>
      </c>
      <c r="AC11" s="70" t="str">
        <f t="shared" si="18"/>
        <v>B</v>
      </c>
      <c r="AD11" s="71" t="str">
        <f t="shared" si="18"/>
        <v>C</v>
      </c>
      <c r="AE11" s="73" t="str">
        <f t="shared" si="18"/>
        <v>D</v>
      </c>
      <c r="AF11" s="74" t="str">
        <f t="shared" si="18"/>
        <v>E</v>
      </c>
      <c r="AG11" s="74" t="str">
        <f t="shared" si="18"/>
        <v>F</v>
      </c>
      <c r="AH11" s="74" t="str">
        <f t="shared" si="18"/>
        <v>G</v>
      </c>
      <c r="AI11" s="74" t="str">
        <f t="shared" si="18"/>
        <v>H</v>
      </c>
      <c r="AJ11" s="75" t="str">
        <f t="shared" si="18"/>
        <v>I</v>
      </c>
      <c r="AK11" s="72" t="str">
        <f t="shared" si="18"/>
        <v>J</v>
      </c>
      <c r="AL11" s="1"/>
      <c r="AM11" s="7"/>
      <c r="AW11" s="38">
        <v>11</v>
      </c>
      <c r="AX11" s="10"/>
      <c r="AY11" s="4"/>
      <c r="AZ11" s="32"/>
      <c r="BA11" s="32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30">
        <v>3</v>
      </c>
      <c r="BN11" s="30" t="s">
        <v>5</v>
      </c>
      <c r="BO11" s="52">
        <v>1</v>
      </c>
      <c r="BP11" s="53">
        <v>7</v>
      </c>
      <c r="BR11" s="14"/>
      <c r="BS11" s="14"/>
      <c r="BT11" s="20"/>
      <c r="BU11" s="14"/>
      <c r="BV11" s="14"/>
      <c r="BW11" s="14"/>
      <c r="BX11" s="20"/>
      <c r="BY11" s="14"/>
      <c r="BZ11" s="14"/>
      <c r="CA11" s="14"/>
      <c r="CB11" s="14"/>
      <c r="CC11" s="14"/>
      <c r="CD11" s="14"/>
      <c r="CE11" s="30">
        <v>3</v>
      </c>
      <c r="CF11" s="24">
        <v>1</v>
      </c>
      <c r="CG11" s="17"/>
      <c r="CH11" s="14"/>
      <c r="CI11" s="14"/>
      <c r="CJ11" s="110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30">
        <v>3</v>
      </c>
      <c r="CV11" s="24">
        <v>2</v>
      </c>
      <c r="CW11" s="17"/>
      <c r="CX11" s="14"/>
      <c r="CY11" s="14"/>
      <c r="CZ11" s="43"/>
      <c r="DA11" s="14"/>
      <c r="DB11" s="14"/>
      <c r="DC11" s="14"/>
      <c r="DD11" s="30"/>
      <c r="DE11" s="14"/>
      <c r="DF11" s="14"/>
      <c r="DG11" s="14"/>
      <c r="DH11" s="14"/>
      <c r="DI11" s="14"/>
      <c r="DJ11" s="14"/>
      <c r="DK11" s="30">
        <v>3</v>
      </c>
      <c r="DL11" s="24" t="s">
        <v>5</v>
      </c>
      <c r="DM11" s="7"/>
      <c r="DN11" s="14"/>
      <c r="DO11" s="14"/>
      <c r="DP11" s="110"/>
      <c r="DQ11" s="14"/>
      <c r="DR11" s="14"/>
      <c r="DS11" s="14"/>
      <c r="DT11" s="110"/>
      <c r="DU11" s="14"/>
      <c r="DV11" s="14"/>
      <c r="DW11" s="14"/>
      <c r="DX11" s="14"/>
      <c r="DY11" s="14"/>
      <c r="DZ11" s="14"/>
      <c r="EA11" s="110">
        <v>3</v>
      </c>
      <c r="EB11" s="24">
        <v>1</v>
      </c>
    </row>
    <row r="12" spans="1:132" ht="21" customHeight="1" x14ac:dyDescent="0.25">
      <c r="A12" s="7"/>
      <c r="B12" s="108">
        <v>3</v>
      </c>
      <c r="C12" s="4"/>
      <c r="D12" s="70" t="str">
        <f t="shared" ref="D12:AB12" si="19">M10</f>
        <v>I</v>
      </c>
      <c r="E12" s="70" t="str">
        <f t="shared" si="19"/>
        <v>J</v>
      </c>
      <c r="F12" s="70" t="str">
        <f t="shared" si="19"/>
        <v>K</v>
      </c>
      <c r="G12" s="70" t="str">
        <f t="shared" si="19"/>
        <v>A</v>
      </c>
      <c r="H12" s="71" t="str">
        <f t="shared" si="19"/>
        <v>B</v>
      </c>
      <c r="I12" s="139" t="str">
        <f t="shared" si="19"/>
        <v>C</v>
      </c>
      <c r="J12" s="132" t="str">
        <f t="shared" si="19"/>
        <v>D</v>
      </c>
      <c r="K12" s="105" t="str">
        <f t="shared" si="19"/>
        <v>E</v>
      </c>
      <c r="L12" s="126" t="str">
        <f t="shared" si="19"/>
        <v>F</v>
      </c>
      <c r="M12" s="70" t="str">
        <f t="shared" si="19"/>
        <v>G</v>
      </c>
      <c r="N12" s="124" t="str">
        <f t="shared" si="19"/>
        <v>H</v>
      </c>
      <c r="O12" s="72" t="str">
        <f t="shared" si="19"/>
        <v>I</v>
      </c>
      <c r="P12" s="70" t="str">
        <f t="shared" si="19"/>
        <v>J</v>
      </c>
      <c r="Q12" s="70" t="str">
        <f t="shared" si="19"/>
        <v>K</v>
      </c>
      <c r="R12" s="70" t="str">
        <f t="shared" si="19"/>
        <v>A</v>
      </c>
      <c r="S12" s="71" t="str">
        <f t="shared" si="19"/>
        <v>B</v>
      </c>
      <c r="T12" s="73" t="str">
        <f t="shared" si="19"/>
        <v>C</v>
      </c>
      <c r="U12" s="74" t="str">
        <f t="shared" si="19"/>
        <v>D</v>
      </c>
      <c r="V12" s="74" t="str">
        <f t="shared" si="19"/>
        <v>E</v>
      </c>
      <c r="W12" s="74" t="str">
        <f t="shared" si="19"/>
        <v>F</v>
      </c>
      <c r="X12" s="74" t="str">
        <f t="shared" si="19"/>
        <v>G</v>
      </c>
      <c r="Y12" s="75" t="str">
        <f t="shared" si="19"/>
        <v>H</v>
      </c>
      <c r="Z12" s="72" t="str">
        <f t="shared" si="19"/>
        <v>I</v>
      </c>
      <c r="AA12" s="70" t="str">
        <f t="shared" si="19"/>
        <v>J</v>
      </c>
      <c r="AB12" s="70" t="str">
        <f t="shared" si="19"/>
        <v>K</v>
      </c>
      <c r="AC12" s="70" t="str">
        <f t="shared" ref="AC12:AK12" si="20">AA10</f>
        <v>A</v>
      </c>
      <c r="AD12" s="71" t="str">
        <f t="shared" si="20"/>
        <v>B</v>
      </c>
      <c r="AE12" s="73" t="str">
        <f t="shared" si="20"/>
        <v>C</v>
      </c>
      <c r="AF12" s="74" t="str">
        <f t="shared" si="20"/>
        <v>D</v>
      </c>
      <c r="AG12" s="74" t="str">
        <f t="shared" si="20"/>
        <v>E</v>
      </c>
      <c r="AH12" s="74" t="str">
        <f t="shared" si="20"/>
        <v>F</v>
      </c>
      <c r="AI12" s="74" t="str">
        <f t="shared" si="20"/>
        <v>G</v>
      </c>
      <c r="AJ12" s="75" t="str">
        <f t="shared" si="20"/>
        <v>H</v>
      </c>
      <c r="AK12" s="72" t="str">
        <f t="shared" si="20"/>
        <v>I</v>
      </c>
      <c r="AL12" s="1"/>
      <c r="AM12" s="7"/>
      <c r="AW12" s="38">
        <v>12</v>
      </c>
      <c r="AX12" s="37">
        <f>BB10-BB9</f>
        <v>4468</v>
      </c>
      <c r="AY12" s="37"/>
      <c r="AZ12" s="37"/>
      <c r="BA12" s="37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30">
        <v>4</v>
      </c>
      <c r="BN12" s="30" t="s">
        <v>6</v>
      </c>
      <c r="BO12" s="52">
        <v>2</v>
      </c>
      <c r="BP12" s="53">
        <v>8</v>
      </c>
      <c r="BR12" s="160">
        <f>BV10-BV9</f>
        <v>4468</v>
      </c>
      <c r="BS12" s="160"/>
      <c r="BT12" s="160"/>
      <c r="BU12" s="160"/>
      <c r="BV12" s="14"/>
      <c r="BW12" s="14"/>
      <c r="BX12" s="20"/>
      <c r="BY12" s="14"/>
      <c r="BZ12" s="14"/>
      <c r="CA12" s="14"/>
      <c r="CB12" s="14"/>
      <c r="CC12" s="14"/>
      <c r="CD12" s="14"/>
      <c r="CE12" s="30">
        <v>4</v>
      </c>
      <c r="CF12" s="24">
        <v>1</v>
      </c>
      <c r="CG12" s="17"/>
      <c r="CH12" s="160">
        <f>CL10-CL9</f>
        <v>4468</v>
      </c>
      <c r="CI12" s="160"/>
      <c r="CJ12" s="160"/>
      <c r="CK12" s="160"/>
      <c r="CL12" s="14"/>
      <c r="CM12" s="14"/>
      <c r="CN12" s="14"/>
      <c r="CO12" s="14"/>
      <c r="CP12" s="14"/>
      <c r="CQ12" s="14"/>
      <c r="CR12" s="14"/>
      <c r="CS12" s="14"/>
      <c r="CT12" s="14"/>
      <c r="CU12" s="30">
        <v>4</v>
      </c>
      <c r="CV12" s="24">
        <v>2</v>
      </c>
      <c r="CW12" s="17"/>
      <c r="CX12" s="160">
        <f>DB10-DB9</f>
        <v>4465</v>
      </c>
      <c r="CY12" s="160"/>
      <c r="CZ12" s="160"/>
      <c r="DA12" s="160"/>
      <c r="DB12" s="14"/>
      <c r="DC12" s="14"/>
      <c r="DD12" s="30"/>
      <c r="DE12" s="14"/>
      <c r="DF12" s="14"/>
      <c r="DG12" s="14"/>
      <c r="DH12" s="14"/>
      <c r="DI12" s="14"/>
      <c r="DJ12" s="14"/>
      <c r="DK12" s="30">
        <v>4</v>
      </c>
      <c r="DL12" s="24" t="s">
        <v>5</v>
      </c>
      <c r="DM12" s="7"/>
      <c r="DN12" s="160">
        <f>DR10-DR9</f>
        <v>2999</v>
      </c>
      <c r="DO12" s="160"/>
      <c r="DP12" s="160"/>
      <c r="DQ12" s="160"/>
      <c r="DR12" s="14"/>
      <c r="DS12" s="14"/>
      <c r="DT12" s="110"/>
      <c r="DU12" s="14"/>
      <c r="DV12" s="14"/>
      <c r="DW12" s="14"/>
      <c r="DX12" s="14"/>
      <c r="DY12" s="14"/>
      <c r="DZ12" s="14"/>
      <c r="EA12" s="110">
        <v>4</v>
      </c>
      <c r="EB12" s="24">
        <v>1</v>
      </c>
    </row>
    <row r="13" spans="1:132" ht="21" customHeight="1" x14ac:dyDescent="0.25">
      <c r="A13" s="7"/>
      <c r="B13" s="108">
        <v>4</v>
      </c>
      <c r="C13" s="4"/>
      <c r="D13" s="70" t="str">
        <f t="shared" ref="D13:AC13" si="21">L10</f>
        <v>H</v>
      </c>
      <c r="E13" s="70" t="str">
        <f t="shared" si="21"/>
        <v>I</v>
      </c>
      <c r="F13" s="70" t="str">
        <f t="shared" si="21"/>
        <v>J</v>
      </c>
      <c r="G13" s="70" t="str">
        <f t="shared" si="21"/>
        <v>K</v>
      </c>
      <c r="H13" s="71" t="str">
        <f t="shared" si="21"/>
        <v>A</v>
      </c>
      <c r="I13" s="139" t="str">
        <f t="shared" si="21"/>
        <v>B</v>
      </c>
      <c r="J13" s="133" t="str">
        <f t="shared" si="21"/>
        <v>C</v>
      </c>
      <c r="K13" s="93" t="str">
        <f t="shared" si="21"/>
        <v>D</v>
      </c>
      <c r="L13" s="105" t="str">
        <f t="shared" si="21"/>
        <v>E</v>
      </c>
      <c r="M13" s="126" t="str">
        <f t="shared" si="21"/>
        <v>F</v>
      </c>
      <c r="N13" s="124" t="str">
        <f t="shared" si="21"/>
        <v>G</v>
      </c>
      <c r="O13" s="72" t="str">
        <f t="shared" si="21"/>
        <v>H</v>
      </c>
      <c r="P13" s="70" t="str">
        <f t="shared" si="21"/>
        <v>I</v>
      </c>
      <c r="Q13" s="70" t="str">
        <f t="shared" si="21"/>
        <v>J</v>
      </c>
      <c r="R13" s="70" t="str">
        <f t="shared" si="21"/>
        <v>K</v>
      </c>
      <c r="S13" s="71" t="str">
        <f t="shared" si="21"/>
        <v>A</v>
      </c>
      <c r="T13" s="73" t="str">
        <f t="shared" si="21"/>
        <v>B</v>
      </c>
      <c r="U13" s="74" t="str">
        <f t="shared" si="21"/>
        <v>C</v>
      </c>
      <c r="V13" s="74" t="str">
        <f t="shared" si="21"/>
        <v>D</v>
      </c>
      <c r="W13" s="74" t="str">
        <f t="shared" si="21"/>
        <v>E</v>
      </c>
      <c r="X13" s="74" t="str">
        <f t="shared" si="21"/>
        <v>F</v>
      </c>
      <c r="Y13" s="75" t="str">
        <f t="shared" si="21"/>
        <v>G</v>
      </c>
      <c r="Z13" s="72" t="str">
        <f t="shared" si="21"/>
        <v>H</v>
      </c>
      <c r="AA13" s="70" t="str">
        <f t="shared" si="21"/>
        <v>I</v>
      </c>
      <c r="AB13" s="70" t="str">
        <f t="shared" si="21"/>
        <v>J</v>
      </c>
      <c r="AC13" s="70" t="str">
        <f t="shared" si="21"/>
        <v>K</v>
      </c>
      <c r="AD13" s="71" t="str">
        <f t="shared" ref="AD13:AK13" si="22">AA10</f>
        <v>A</v>
      </c>
      <c r="AE13" s="73" t="str">
        <f t="shared" si="22"/>
        <v>B</v>
      </c>
      <c r="AF13" s="74" t="str">
        <f t="shared" si="22"/>
        <v>C</v>
      </c>
      <c r="AG13" s="74" t="str">
        <f t="shared" si="22"/>
        <v>D</v>
      </c>
      <c r="AH13" s="74" t="str">
        <f t="shared" si="22"/>
        <v>E</v>
      </c>
      <c r="AI13" s="74" t="str">
        <f t="shared" si="22"/>
        <v>F</v>
      </c>
      <c r="AJ13" s="75" t="str">
        <f t="shared" si="22"/>
        <v>G</v>
      </c>
      <c r="AK13" s="72" t="str">
        <f t="shared" si="22"/>
        <v>H</v>
      </c>
      <c r="AL13" s="1"/>
      <c r="AM13" s="7"/>
      <c r="AW13" s="38">
        <v>13</v>
      </c>
      <c r="AX13" s="37">
        <f>MOD(AX12,11)</f>
        <v>2</v>
      </c>
      <c r="AY13" s="37"/>
      <c r="AZ13" s="37"/>
      <c r="BA13" s="37"/>
      <c r="BB13" s="28" t="s">
        <v>29</v>
      </c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30">
        <v>5</v>
      </c>
      <c r="BN13" s="30" t="s">
        <v>7</v>
      </c>
      <c r="BO13" s="52">
        <v>3</v>
      </c>
      <c r="BP13" s="53">
        <v>9</v>
      </c>
      <c r="BR13" s="160">
        <f>MOD(BR12,14)</f>
        <v>2</v>
      </c>
      <c r="BS13" s="160"/>
      <c r="BT13" s="160"/>
      <c r="BU13" s="160"/>
      <c r="BV13" s="14"/>
      <c r="BW13" s="14"/>
      <c r="BX13" s="20"/>
      <c r="BY13" s="14"/>
      <c r="BZ13" s="14"/>
      <c r="CA13" s="14"/>
      <c r="CB13" s="14"/>
      <c r="CC13" s="14"/>
      <c r="CD13" s="14"/>
      <c r="CE13" s="30">
        <v>5</v>
      </c>
      <c r="CF13" s="24">
        <v>1</v>
      </c>
      <c r="CG13" s="17"/>
      <c r="CH13" s="160">
        <f>MOD(CH12,21)</f>
        <v>16</v>
      </c>
      <c r="CI13" s="160"/>
      <c r="CJ13" s="160"/>
      <c r="CK13" s="160"/>
      <c r="CL13" s="14"/>
      <c r="CM13" s="14"/>
      <c r="CN13" s="14"/>
      <c r="CO13" s="14"/>
      <c r="CP13" s="14"/>
      <c r="CQ13" s="14"/>
      <c r="CR13" s="14"/>
      <c r="CS13" s="14"/>
      <c r="CT13" s="14"/>
      <c r="CU13" s="30">
        <v>5</v>
      </c>
      <c r="CV13" s="24">
        <v>2</v>
      </c>
      <c r="CW13" s="17"/>
      <c r="CX13" s="160">
        <f>MOD(CX12,14)</f>
        <v>13</v>
      </c>
      <c r="CY13" s="160"/>
      <c r="CZ13" s="160"/>
      <c r="DA13" s="160"/>
      <c r="DB13" s="14"/>
      <c r="DC13" s="14"/>
      <c r="DD13" s="30"/>
      <c r="DE13" s="14"/>
      <c r="DF13" s="14"/>
      <c r="DG13" s="14"/>
      <c r="DH13" s="14"/>
      <c r="DI13" s="14"/>
      <c r="DJ13" s="14"/>
      <c r="DK13" s="30">
        <v>5</v>
      </c>
      <c r="DL13" s="24" t="s">
        <v>5</v>
      </c>
      <c r="DM13" s="7"/>
      <c r="DN13" s="160">
        <f>MOD(DN12,21)</f>
        <v>17</v>
      </c>
      <c r="DO13" s="160"/>
      <c r="DP13" s="160"/>
      <c r="DQ13" s="160"/>
      <c r="DR13" s="14"/>
      <c r="DS13" s="14"/>
      <c r="DT13" s="110"/>
      <c r="DU13" s="14"/>
      <c r="DV13" s="14"/>
      <c r="DW13" s="14"/>
      <c r="DX13" s="14"/>
      <c r="DY13" s="14"/>
      <c r="DZ13" s="14"/>
      <c r="EA13" s="110">
        <v>5</v>
      </c>
      <c r="EB13" s="24">
        <v>1</v>
      </c>
    </row>
    <row r="14" spans="1:132" ht="21" customHeight="1" x14ac:dyDescent="0.25">
      <c r="A14" s="7"/>
      <c r="B14" s="108">
        <v>5</v>
      </c>
      <c r="C14" s="4"/>
      <c r="D14" s="70" t="str">
        <f t="shared" ref="D14:AD14" si="23">K10</f>
        <v>G</v>
      </c>
      <c r="E14" s="70" t="str">
        <f t="shared" si="23"/>
        <v>H</v>
      </c>
      <c r="F14" s="70" t="str">
        <f t="shared" si="23"/>
        <v>I</v>
      </c>
      <c r="G14" s="70" t="str">
        <f t="shared" si="23"/>
        <v>J</v>
      </c>
      <c r="H14" s="71" t="str">
        <f t="shared" si="23"/>
        <v>K</v>
      </c>
      <c r="I14" s="139" t="str">
        <f t="shared" si="23"/>
        <v>A</v>
      </c>
      <c r="J14" s="133" t="str">
        <f t="shared" si="23"/>
        <v>B</v>
      </c>
      <c r="K14" s="74" t="str">
        <f t="shared" si="23"/>
        <v>C</v>
      </c>
      <c r="L14" s="93" t="str">
        <f t="shared" si="23"/>
        <v>D</v>
      </c>
      <c r="M14" s="105" t="str">
        <f t="shared" si="23"/>
        <v>E</v>
      </c>
      <c r="N14" s="127" t="str">
        <f t="shared" si="23"/>
        <v>F</v>
      </c>
      <c r="O14" s="72" t="str">
        <f t="shared" si="23"/>
        <v>G</v>
      </c>
      <c r="P14" s="70" t="str">
        <f t="shared" si="23"/>
        <v>H</v>
      </c>
      <c r="Q14" s="70" t="str">
        <f t="shared" si="23"/>
        <v>I</v>
      </c>
      <c r="R14" s="70" t="str">
        <f t="shared" si="23"/>
        <v>J</v>
      </c>
      <c r="S14" s="71" t="str">
        <f t="shared" si="23"/>
        <v>K</v>
      </c>
      <c r="T14" s="73" t="str">
        <f t="shared" si="23"/>
        <v>A</v>
      </c>
      <c r="U14" s="74" t="str">
        <f t="shared" si="23"/>
        <v>B</v>
      </c>
      <c r="V14" s="74" t="str">
        <f t="shared" si="23"/>
        <v>C</v>
      </c>
      <c r="W14" s="74" t="str">
        <f t="shared" si="23"/>
        <v>D</v>
      </c>
      <c r="X14" s="74" t="str">
        <f t="shared" si="23"/>
        <v>E</v>
      </c>
      <c r="Y14" s="75" t="str">
        <f t="shared" si="23"/>
        <v>F</v>
      </c>
      <c r="Z14" s="72" t="str">
        <f t="shared" si="23"/>
        <v>G</v>
      </c>
      <c r="AA14" s="70" t="str">
        <f t="shared" si="23"/>
        <v>H</v>
      </c>
      <c r="AB14" s="70" t="str">
        <f t="shared" si="23"/>
        <v>I</v>
      </c>
      <c r="AC14" s="70" t="str">
        <f t="shared" si="23"/>
        <v>J</v>
      </c>
      <c r="AD14" s="71" t="str">
        <f t="shared" si="23"/>
        <v>K</v>
      </c>
      <c r="AE14" s="73" t="str">
        <f t="shared" ref="AE14:AK14" si="24">AA10</f>
        <v>A</v>
      </c>
      <c r="AF14" s="74" t="str">
        <f t="shared" si="24"/>
        <v>B</v>
      </c>
      <c r="AG14" s="74" t="str">
        <f t="shared" si="24"/>
        <v>C</v>
      </c>
      <c r="AH14" s="74" t="str">
        <f t="shared" si="24"/>
        <v>D</v>
      </c>
      <c r="AI14" s="74" t="str">
        <f t="shared" si="24"/>
        <v>E</v>
      </c>
      <c r="AJ14" s="75" t="str">
        <f t="shared" si="24"/>
        <v>F</v>
      </c>
      <c r="AK14" s="72" t="str">
        <f t="shared" si="24"/>
        <v>G</v>
      </c>
      <c r="AL14" s="1"/>
      <c r="AM14" s="7"/>
      <c r="AW14" s="38">
        <v>14</v>
      </c>
      <c r="AX14" s="4"/>
      <c r="AY14" s="4"/>
      <c r="AZ14" s="32"/>
      <c r="BA14" s="32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30">
        <v>6</v>
      </c>
      <c r="BN14" s="30" t="s">
        <v>8</v>
      </c>
      <c r="BO14" s="52">
        <v>4</v>
      </c>
      <c r="BP14" s="53">
        <v>10</v>
      </c>
      <c r="BR14" s="14"/>
      <c r="BS14" s="14"/>
      <c r="BT14" s="20"/>
      <c r="BU14" s="14"/>
      <c r="BV14" s="14"/>
      <c r="BW14" s="14"/>
      <c r="BX14" s="20"/>
      <c r="BY14" s="14"/>
      <c r="BZ14" s="14"/>
      <c r="CA14" s="14"/>
      <c r="CB14" s="14"/>
      <c r="CC14" s="14"/>
      <c r="CD14" s="14"/>
      <c r="CE14" s="30">
        <v>6</v>
      </c>
      <c r="CF14" s="24">
        <v>1</v>
      </c>
      <c r="CG14" s="17"/>
      <c r="CH14" s="14"/>
      <c r="CI14" s="14"/>
      <c r="CJ14" s="110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30">
        <v>6</v>
      </c>
      <c r="CV14" s="24">
        <v>2</v>
      </c>
      <c r="CW14" s="17"/>
      <c r="CX14" s="14"/>
      <c r="CY14" s="14"/>
      <c r="CZ14" s="43"/>
      <c r="DA14" s="14"/>
      <c r="DB14" s="14"/>
      <c r="DC14" s="14"/>
      <c r="DD14" s="30"/>
      <c r="DE14" s="14"/>
      <c r="DF14" s="14"/>
      <c r="DG14" s="14"/>
      <c r="DH14" s="14"/>
      <c r="DI14" s="14"/>
      <c r="DJ14" s="14"/>
      <c r="DK14" s="30">
        <v>6</v>
      </c>
      <c r="DL14" s="24" t="s">
        <v>5</v>
      </c>
      <c r="DM14" s="7"/>
      <c r="DN14" s="14"/>
      <c r="DO14" s="14"/>
      <c r="DP14" s="110"/>
      <c r="DQ14" s="14"/>
      <c r="DR14" s="14"/>
      <c r="DS14" s="14"/>
      <c r="DT14" s="110"/>
      <c r="DU14" s="14"/>
      <c r="DV14" s="14"/>
      <c r="DW14" s="14"/>
      <c r="DX14" s="14"/>
      <c r="DY14" s="14"/>
      <c r="DZ14" s="14"/>
      <c r="EA14" s="110">
        <v>6</v>
      </c>
      <c r="EB14" s="24">
        <v>1</v>
      </c>
    </row>
    <row r="15" spans="1:132" ht="21" customHeight="1" x14ac:dyDescent="0.25">
      <c r="A15" s="7"/>
      <c r="B15" s="107">
        <v>6</v>
      </c>
      <c r="C15" s="4"/>
      <c r="D15" s="70" t="str">
        <f t="shared" ref="D15:AE15" si="25">J10</f>
        <v>F</v>
      </c>
      <c r="E15" s="70" t="str">
        <f t="shared" si="25"/>
        <v>G</v>
      </c>
      <c r="F15" s="70" t="str">
        <f t="shared" si="25"/>
        <v>H</v>
      </c>
      <c r="G15" s="70" t="str">
        <f t="shared" si="25"/>
        <v>I</v>
      </c>
      <c r="H15" s="71" t="str">
        <f t="shared" si="25"/>
        <v>J</v>
      </c>
      <c r="I15" s="140" t="str">
        <f t="shared" si="25"/>
        <v>K</v>
      </c>
      <c r="J15" s="134" t="str">
        <f t="shared" si="25"/>
        <v>A</v>
      </c>
      <c r="K15" s="77" t="str">
        <f t="shared" si="25"/>
        <v>B</v>
      </c>
      <c r="L15" s="77" t="str">
        <f t="shared" si="25"/>
        <v>C</v>
      </c>
      <c r="M15" s="94" t="str">
        <f t="shared" si="25"/>
        <v>D</v>
      </c>
      <c r="N15" s="106" t="str">
        <f t="shared" si="25"/>
        <v>E</v>
      </c>
      <c r="O15" s="72" t="str">
        <f t="shared" si="25"/>
        <v>F</v>
      </c>
      <c r="P15" s="70" t="str">
        <f t="shared" si="25"/>
        <v>G</v>
      </c>
      <c r="Q15" s="70" t="str">
        <f t="shared" si="25"/>
        <v>H</v>
      </c>
      <c r="R15" s="70" t="str">
        <f t="shared" si="25"/>
        <v>I</v>
      </c>
      <c r="S15" s="71" t="str">
        <f t="shared" si="25"/>
        <v>J</v>
      </c>
      <c r="T15" s="76" t="str">
        <f t="shared" si="25"/>
        <v>K</v>
      </c>
      <c r="U15" s="77" t="str">
        <f t="shared" si="25"/>
        <v>A</v>
      </c>
      <c r="V15" s="77" t="str">
        <f t="shared" si="25"/>
        <v>B</v>
      </c>
      <c r="W15" s="77" t="str">
        <f t="shared" si="25"/>
        <v>C</v>
      </c>
      <c r="X15" s="77" t="str">
        <f t="shared" si="25"/>
        <v>D</v>
      </c>
      <c r="Y15" s="78" t="str">
        <f t="shared" si="25"/>
        <v>E</v>
      </c>
      <c r="Z15" s="72" t="str">
        <f t="shared" si="25"/>
        <v>F</v>
      </c>
      <c r="AA15" s="70" t="str">
        <f t="shared" si="25"/>
        <v>G</v>
      </c>
      <c r="AB15" s="70" t="str">
        <f t="shared" si="25"/>
        <v>H</v>
      </c>
      <c r="AC15" s="70" t="str">
        <f t="shared" si="25"/>
        <v>I</v>
      </c>
      <c r="AD15" s="71" t="str">
        <f t="shared" si="25"/>
        <v>J</v>
      </c>
      <c r="AE15" s="76" t="str">
        <f t="shared" si="25"/>
        <v>K</v>
      </c>
      <c r="AF15" s="77" t="str">
        <f t="shared" ref="AF15:AK15" si="26">AA10</f>
        <v>A</v>
      </c>
      <c r="AG15" s="77" t="str">
        <f t="shared" si="26"/>
        <v>B</v>
      </c>
      <c r="AH15" s="77" t="str">
        <f t="shared" si="26"/>
        <v>C</v>
      </c>
      <c r="AI15" s="77" t="str">
        <f t="shared" si="26"/>
        <v>D</v>
      </c>
      <c r="AJ15" s="78" t="str">
        <f t="shared" si="26"/>
        <v>E</v>
      </c>
      <c r="AK15" s="72" t="str">
        <f t="shared" si="26"/>
        <v>F</v>
      </c>
      <c r="AL15" s="1"/>
      <c r="AM15" s="7"/>
      <c r="AW15" s="38">
        <v>15</v>
      </c>
      <c r="AX15" s="4"/>
      <c r="AY15" s="4"/>
      <c r="AZ15" s="32"/>
      <c r="BA15" s="32"/>
      <c r="BB15" s="4"/>
      <c r="BC15" s="4"/>
      <c r="BD15" s="54" t="s">
        <v>1</v>
      </c>
      <c r="BE15" s="55" t="s">
        <v>2</v>
      </c>
      <c r="BF15" s="56" t="s">
        <v>36</v>
      </c>
      <c r="BG15" s="4"/>
      <c r="BH15" s="4"/>
      <c r="BI15" s="4"/>
      <c r="BJ15" s="4"/>
      <c r="BK15" s="4"/>
      <c r="BL15" s="4"/>
      <c r="BM15" s="30">
        <v>7</v>
      </c>
      <c r="BN15" s="30" t="s">
        <v>9</v>
      </c>
      <c r="BO15" s="52">
        <v>5</v>
      </c>
      <c r="BP15" s="53">
        <v>11</v>
      </c>
      <c r="CE15" s="30">
        <v>7</v>
      </c>
      <c r="CF15" s="26" t="s">
        <v>17</v>
      </c>
      <c r="CU15" s="30">
        <v>7</v>
      </c>
      <c r="CV15" s="27" t="s">
        <v>20</v>
      </c>
      <c r="DK15" s="30">
        <v>7</v>
      </c>
      <c r="DL15" s="24" t="s">
        <v>24</v>
      </c>
      <c r="DN15" s="42"/>
      <c r="DO15" s="42"/>
      <c r="DP15" s="23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110">
        <v>7</v>
      </c>
      <c r="EB15" s="27" t="s">
        <v>17</v>
      </c>
    </row>
    <row r="16" spans="1:132" x14ac:dyDescent="0.25">
      <c r="A16" s="7"/>
      <c r="B16" s="4"/>
      <c r="C16" s="4"/>
      <c r="D16" s="4"/>
      <c r="E16" s="4"/>
      <c r="F16" s="4"/>
      <c r="G16" s="4"/>
      <c r="H16" s="4"/>
      <c r="I16" s="61"/>
      <c r="J16" s="4"/>
      <c r="K16" s="4"/>
      <c r="L16" s="4"/>
      <c r="M16" s="4"/>
      <c r="N16" s="64"/>
      <c r="O16" s="4"/>
      <c r="P16" s="4"/>
      <c r="Q16" s="4"/>
      <c r="R16" s="4"/>
      <c r="S16" s="4"/>
      <c r="T16" s="61"/>
      <c r="U16" s="4"/>
      <c r="V16" s="4"/>
      <c r="W16" s="4"/>
      <c r="X16" s="4"/>
      <c r="Y16" s="64"/>
      <c r="Z16" s="4"/>
      <c r="AA16" s="4"/>
      <c r="AB16" s="4"/>
      <c r="AC16" s="4"/>
      <c r="AD16" s="4"/>
      <c r="AE16" s="61"/>
      <c r="AF16" s="4"/>
      <c r="AG16" s="4"/>
      <c r="AH16" s="4"/>
      <c r="AI16" s="4"/>
      <c r="AJ16" s="64"/>
      <c r="AK16" s="4"/>
      <c r="AL16" s="1"/>
      <c r="AM16" s="7"/>
      <c r="AW16" s="38">
        <v>16</v>
      </c>
      <c r="AX16" s="36">
        <f>AX10</f>
        <v>44647</v>
      </c>
      <c r="AY16" s="36"/>
      <c r="AZ16" s="36"/>
      <c r="BA16" s="36"/>
      <c r="BB16" s="11">
        <f>$AX$13</f>
        <v>2</v>
      </c>
      <c r="BC16" s="12">
        <f t="shared" ref="BC16:BC49" si="27">MOD(BB16,11)</f>
        <v>2</v>
      </c>
      <c r="BD16" s="40" t="str">
        <f>VLOOKUP(BC16,$BM$8:$BP$19,$BA$7,FALSE)</f>
        <v>K</v>
      </c>
      <c r="BE16" s="21" t="str">
        <f>VLOOKUP(BC16,$BM$8:$BP$19,$BA$7,FALSE)</f>
        <v>K</v>
      </c>
      <c r="BF16" s="65" t="str">
        <f>VLOOKUP(BC16,$BM$8:$BP$19,$BA$7,FALSE)</f>
        <v>K</v>
      </c>
      <c r="BG16" s="13"/>
      <c r="BH16" s="12"/>
      <c r="BI16" s="41"/>
      <c r="BJ16" s="12"/>
      <c r="BK16" s="12"/>
      <c r="BL16" s="41"/>
      <c r="BM16" s="33">
        <v>8</v>
      </c>
      <c r="BN16" s="33" t="s">
        <v>10</v>
      </c>
      <c r="BO16" s="52">
        <v>6</v>
      </c>
      <c r="BP16" s="53">
        <v>1</v>
      </c>
      <c r="BR16" s="42">
        <f>$BR$13</f>
        <v>2</v>
      </c>
      <c r="BS16" s="42">
        <f>MOD(BR16,14)</f>
        <v>2</v>
      </c>
      <c r="BT16" s="81">
        <f>VLOOKUP(BS16,$CE$8:$CF$22,2,FALSE)</f>
        <v>1</v>
      </c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3">
        <v>8</v>
      </c>
      <c r="CF16" s="24">
        <v>7</v>
      </c>
      <c r="CH16">
        <f>$CH$13</f>
        <v>16</v>
      </c>
      <c r="CI16">
        <f>MOD(CH16,21)</f>
        <v>16</v>
      </c>
      <c r="CJ16" s="22">
        <f>VLOOKUP(CI16,$CU$8:$CV$29,2,FALSE)</f>
        <v>3</v>
      </c>
      <c r="CU16" s="30">
        <v>8</v>
      </c>
      <c r="CV16" s="24">
        <v>1</v>
      </c>
      <c r="CX16" s="42">
        <f>$CX$13</f>
        <v>13</v>
      </c>
      <c r="CY16" s="42">
        <f>MOD(CX16,14)</f>
        <v>13</v>
      </c>
      <c r="CZ16" s="23" t="str">
        <f>VLOOKUP(CY16,$DK$8:$DL$22,2,FALSE)</f>
        <v xml:space="preserve">B </v>
      </c>
      <c r="DA16" s="42"/>
      <c r="DB16" s="42"/>
      <c r="DK16" s="30">
        <v>8</v>
      </c>
      <c r="DL16" s="24" t="s">
        <v>25</v>
      </c>
      <c r="DN16" s="42">
        <f>$DN$13</f>
        <v>17</v>
      </c>
      <c r="DO16" s="42">
        <f>MOD(DN16,14)</f>
        <v>3</v>
      </c>
      <c r="DP16" s="23">
        <f>VLOOKUP(DO16,$EA$8:$EB$22,2,FALSE)</f>
        <v>1</v>
      </c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110">
        <v>8</v>
      </c>
      <c r="EB16" s="24">
        <v>7</v>
      </c>
    </row>
    <row r="17" spans="1:132" x14ac:dyDescent="0.25">
      <c r="A17" s="7"/>
      <c r="B17" s="4"/>
      <c r="C17" s="4"/>
      <c r="D17" s="4"/>
      <c r="E17" s="4"/>
      <c r="F17" s="4"/>
      <c r="G17" s="4"/>
      <c r="H17" s="4"/>
      <c r="I17" s="61"/>
      <c r="J17" s="4"/>
      <c r="K17" s="4"/>
      <c r="L17" s="4"/>
      <c r="M17" s="4"/>
      <c r="N17" s="64"/>
      <c r="O17" s="4"/>
      <c r="P17" s="4"/>
      <c r="Q17" s="4"/>
      <c r="R17" s="4"/>
      <c r="S17" s="4"/>
      <c r="T17" s="61"/>
      <c r="U17" s="4"/>
      <c r="V17" s="4"/>
      <c r="W17" s="4"/>
      <c r="X17" s="4"/>
      <c r="Y17" s="64"/>
      <c r="Z17" s="4"/>
      <c r="AA17" s="4"/>
      <c r="AB17" s="4"/>
      <c r="AC17" s="4"/>
      <c r="AD17" s="4"/>
      <c r="AE17" s="61"/>
      <c r="AF17" s="4"/>
      <c r="AG17" s="4"/>
      <c r="AH17" s="4"/>
      <c r="AI17" s="4"/>
      <c r="AJ17" s="64"/>
      <c r="AK17" s="4"/>
      <c r="AL17" s="1"/>
      <c r="AM17" s="7"/>
      <c r="AW17" s="38">
        <v>17</v>
      </c>
      <c r="AX17" s="39">
        <f>$AX$10+1</f>
        <v>44648</v>
      </c>
      <c r="AY17" s="80">
        <v>1</v>
      </c>
      <c r="AZ17" s="42"/>
      <c r="BA17" s="42"/>
      <c r="BB17" s="11">
        <f>$AX$13+1</f>
        <v>3</v>
      </c>
      <c r="BC17" s="12">
        <f t="shared" si="27"/>
        <v>3</v>
      </c>
      <c r="BD17" s="40" t="str">
        <f t="shared" ref="BD17:BD49" si="28">VLOOKUP(BC17,$BM$8:$BP$19,$BA$7,FALSE)</f>
        <v>A</v>
      </c>
      <c r="BE17" s="21" t="str">
        <f t="shared" ref="BE17:BE49" si="29">VLOOKUP(BC17,$BM$8:$BP$19,$BA$7,FALSE)</f>
        <v>A</v>
      </c>
      <c r="BF17" s="65" t="str">
        <f t="shared" ref="BF17:BF49" si="30">VLOOKUP(BC17,$BM$8:$BP$19,$BA$7,FALSE)</f>
        <v>A</v>
      </c>
      <c r="BG17" s="42"/>
      <c r="BH17" s="42"/>
      <c r="BI17" s="42"/>
      <c r="BJ17" s="42"/>
      <c r="BK17" s="42"/>
      <c r="BL17" s="42"/>
      <c r="BM17" s="33">
        <v>9</v>
      </c>
      <c r="BN17" s="33" t="s">
        <v>11</v>
      </c>
      <c r="BO17" s="52">
        <v>7</v>
      </c>
      <c r="BP17" s="53">
        <v>2</v>
      </c>
      <c r="BR17" s="42">
        <f>$BR$13+AY17</f>
        <v>3</v>
      </c>
      <c r="BS17" s="42">
        <f>MOD(BR17,14)</f>
        <v>3</v>
      </c>
      <c r="BT17" s="81">
        <f t="shared" ref="BT17:BT49" si="31">VLOOKUP(BS17,$CE$8:$CF$22,2,FALSE)</f>
        <v>1</v>
      </c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3">
        <v>9</v>
      </c>
      <c r="CF17" s="24">
        <v>7</v>
      </c>
      <c r="CH17">
        <f>$CH$13+AY17</f>
        <v>17</v>
      </c>
      <c r="CI17">
        <f t="shared" ref="CI17:CI49" si="32">MOD(CH17,21)</f>
        <v>17</v>
      </c>
      <c r="CJ17" s="22">
        <f t="shared" ref="CJ17:CJ49" si="33">VLOOKUP(CI17,$CU$8:$CV$29,2,FALSE)</f>
        <v>3</v>
      </c>
      <c r="CU17" s="30">
        <v>9</v>
      </c>
      <c r="CV17" s="24">
        <v>1</v>
      </c>
      <c r="CX17" s="42">
        <f>$CX$13+AY17</f>
        <v>14</v>
      </c>
      <c r="CY17" s="42">
        <f t="shared" ref="CY17:CY49" si="34">MOD(CX17,14)</f>
        <v>0</v>
      </c>
      <c r="CZ17" s="23" t="str">
        <f t="shared" ref="CZ17:CZ49" si="35">VLOOKUP(CY17,$DK$8:$DL$22,2,FALSE)</f>
        <v>B/A</v>
      </c>
      <c r="DA17" s="42"/>
      <c r="DB17" s="42"/>
      <c r="DK17" s="30">
        <v>9</v>
      </c>
      <c r="DL17" s="24" t="s">
        <v>25</v>
      </c>
      <c r="DN17" s="42">
        <f>$DN$13+AY17</f>
        <v>18</v>
      </c>
      <c r="DO17" s="42">
        <f t="shared" ref="DO17:DO49" si="36">MOD(DN17,14)</f>
        <v>4</v>
      </c>
      <c r="DP17" s="23">
        <f t="shared" ref="DP17:DP49" si="37">VLOOKUP(DO17,$EA$8:$EB$22,2,FALSE)</f>
        <v>1</v>
      </c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110">
        <v>9</v>
      </c>
      <c r="EB17" s="24">
        <v>7</v>
      </c>
    </row>
    <row r="18" spans="1:132" x14ac:dyDescent="0.25">
      <c r="A18" s="7"/>
      <c r="B18" s="4"/>
      <c r="C18" s="4"/>
      <c r="D18" s="4"/>
      <c r="E18" s="4"/>
      <c r="F18" s="4"/>
      <c r="G18" s="4"/>
      <c r="H18" s="4"/>
      <c r="I18" s="61"/>
      <c r="J18" s="4"/>
      <c r="K18" s="4"/>
      <c r="L18" s="4"/>
      <c r="M18" s="4"/>
      <c r="N18" s="64"/>
      <c r="O18" s="4"/>
      <c r="P18" s="4"/>
      <c r="Q18" s="4"/>
      <c r="R18" s="4"/>
      <c r="S18" s="4"/>
      <c r="T18" s="61"/>
      <c r="U18" s="4"/>
      <c r="V18" s="4"/>
      <c r="W18" s="4"/>
      <c r="X18" s="4"/>
      <c r="Y18" s="64"/>
      <c r="Z18" s="4"/>
      <c r="AA18" s="4"/>
      <c r="AB18" s="4"/>
      <c r="AC18" s="4"/>
      <c r="AD18" s="4"/>
      <c r="AE18" s="61"/>
      <c r="AF18" s="4"/>
      <c r="AG18" s="4"/>
      <c r="AH18" s="4"/>
      <c r="AI18" s="4"/>
      <c r="AJ18" s="64"/>
      <c r="AK18" s="4"/>
      <c r="AL18" s="1"/>
      <c r="AM18" s="7"/>
      <c r="AW18" s="38">
        <v>18</v>
      </c>
      <c r="AX18" s="39">
        <f>$AX$10+2</f>
        <v>44649</v>
      </c>
      <c r="AY18" s="80">
        <v>2</v>
      </c>
      <c r="AZ18" s="42"/>
      <c r="BA18" s="42"/>
      <c r="BB18" s="11">
        <f>$AX$13+2</f>
        <v>4</v>
      </c>
      <c r="BC18" s="12">
        <f t="shared" si="27"/>
        <v>4</v>
      </c>
      <c r="BD18" s="40" t="str">
        <f t="shared" si="28"/>
        <v>B</v>
      </c>
      <c r="BE18" s="21" t="str">
        <f t="shared" si="29"/>
        <v>B</v>
      </c>
      <c r="BF18" s="65" t="str">
        <f t="shared" si="30"/>
        <v>B</v>
      </c>
      <c r="BG18" s="42"/>
      <c r="BH18" s="42"/>
      <c r="BI18" s="42"/>
      <c r="BJ18" s="42"/>
      <c r="BK18" s="42"/>
      <c r="BL18" s="42"/>
      <c r="BM18" s="33">
        <v>10</v>
      </c>
      <c r="BN18" s="33" t="s">
        <v>12</v>
      </c>
      <c r="BO18" s="52">
        <v>8</v>
      </c>
      <c r="BP18" s="53">
        <v>3</v>
      </c>
      <c r="BR18" s="42">
        <f>$BR$13+AY18</f>
        <v>4</v>
      </c>
      <c r="BS18" s="42">
        <f t="shared" ref="BS18:BS49" si="38">MOD(BR18,14)</f>
        <v>4</v>
      </c>
      <c r="BT18" s="81">
        <f t="shared" si="31"/>
        <v>1</v>
      </c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3">
        <v>10</v>
      </c>
      <c r="CF18" s="24">
        <v>7</v>
      </c>
      <c r="CH18">
        <f t="shared" ref="CH18:CH49" si="39">$CH$13+AY18</f>
        <v>18</v>
      </c>
      <c r="CI18">
        <f t="shared" si="32"/>
        <v>18</v>
      </c>
      <c r="CJ18" s="22">
        <f t="shared" si="33"/>
        <v>3</v>
      </c>
      <c r="CU18" s="30">
        <v>10</v>
      </c>
      <c r="CV18" s="24">
        <v>1</v>
      </c>
      <c r="CX18" s="42">
        <f t="shared" ref="CX18:CX49" si="40">$CX$13+AY18</f>
        <v>15</v>
      </c>
      <c r="CY18" s="42">
        <f t="shared" si="34"/>
        <v>1</v>
      </c>
      <c r="CZ18" s="23" t="str">
        <f t="shared" si="35"/>
        <v>A</v>
      </c>
      <c r="DA18" s="42"/>
      <c r="DB18" s="42"/>
      <c r="DK18" s="30">
        <v>10</v>
      </c>
      <c r="DL18" s="24" t="s">
        <v>25</v>
      </c>
      <c r="DN18" s="42">
        <f t="shared" ref="DN18:DN49" si="41">$DN$13+AY18</f>
        <v>19</v>
      </c>
      <c r="DO18" s="42">
        <f t="shared" si="36"/>
        <v>5</v>
      </c>
      <c r="DP18" s="23">
        <f t="shared" si="37"/>
        <v>1</v>
      </c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110">
        <v>10</v>
      </c>
      <c r="EB18" s="24">
        <v>7</v>
      </c>
    </row>
    <row r="19" spans="1:132" ht="21" customHeight="1" x14ac:dyDescent="0.25">
      <c r="A19" s="7"/>
      <c r="B19" s="4"/>
      <c r="C19" s="4"/>
      <c r="D19" s="145" t="s">
        <v>49</v>
      </c>
      <c r="E19" s="4"/>
      <c r="F19" s="4"/>
      <c r="G19" s="4"/>
      <c r="H19" s="4"/>
      <c r="I19" s="173" t="str">
        <f>$BT$21</f>
        <v>1/7</v>
      </c>
      <c r="J19" s="135">
        <f>$BT$22</f>
        <v>7</v>
      </c>
      <c r="K19" s="87">
        <f>$BT$23</f>
        <v>7</v>
      </c>
      <c r="L19" s="87">
        <f>$BT$24</f>
        <v>7</v>
      </c>
      <c r="M19" s="87">
        <f>$BT$25</f>
        <v>7</v>
      </c>
      <c r="N19" s="88">
        <f>$BT$26</f>
        <v>7</v>
      </c>
      <c r="O19" s="86">
        <f>$BT$27</f>
        <v>7</v>
      </c>
      <c r="P19" s="85" t="str">
        <f>$BT$28</f>
        <v>7/1</v>
      </c>
      <c r="Q19" s="85">
        <f>$BT$29</f>
        <v>1</v>
      </c>
      <c r="R19" s="70">
        <f>$BT$30</f>
        <v>1</v>
      </c>
      <c r="S19" s="71">
        <f>$BT$31</f>
        <v>1</v>
      </c>
      <c r="T19" s="68">
        <f>$BT$32</f>
        <v>1</v>
      </c>
      <c r="U19" s="34">
        <f>$BT$33</f>
        <v>1</v>
      </c>
      <c r="V19" s="34">
        <f>$BT$34</f>
        <v>1</v>
      </c>
      <c r="W19" s="34" t="str">
        <f>$BT$35</f>
        <v>1/7</v>
      </c>
      <c r="X19" s="87">
        <f>$BT$36</f>
        <v>7</v>
      </c>
      <c r="Y19" s="113">
        <f>$BT$37</f>
        <v>7</v>
      </c>
      <c r="Z19" s="115">
        <f>$BT$38</f>
        <v>7</v>
      </c>
      <c r="AA19" s="85">
        <f>$BT$39</f>
        <v>7</v>
      </c>
      <c r="AB19" s="85">
        <f>$BT$40</f>
        <v>7</v>
      </c>
      <c r="AC19" s="85">
        <f>$BT$41</f>
        <v>7</v>
      </c>
      <c r="AD19" s="116" t="str">
        <f>$BT$42</f>
        <v>7/1</v>
      </c>
      <c r="AE19" s="114">
        <f>$BT$43</f>
        <v>1</v>
      </c>
      <c r="AF19" s="87">
        <f>$BT$44</f>
        <v>1</v>
      </c>
      <c r="AG19" s="87">
        <f>$BT$45</f>
        <v>1</v>
      </c>
      <c r="AH19" s="87">
        <f>$BT$46</f>
        <v>1</v>
      </c>
      <c r="AI19" s="87">
        <f>$BT$47</f>
        <v>1</v>
      </c>
      <c r="AJ19" s="113">
        <f>$BT$48</f>
        <v>1</v>
      </c>
      <c r="AK19" s="115" t="str">
        <f>$BT$49</f>
        <v>1/7</v>
      </c>
      <c r="AL19" s="146"/>
      <c r="AM19" s="142"/>
      <c r="AW19" s="38">
        <v>19</v>
      </c>
      <c r="AX19" s="39">
        <f>$AX$10+3</f>
        <v>44650</v>
      </c>
      <c r="AY19" s="80">
        <v>3</v>
      </c>
      <c r="AZ19" s="42"/>
      <c r="BA19" s="42"/>
      <c r="BB19" s="11">
        <f>$AX$13+3</f>
        <v>5</v>
      </c>
      <c r="BC19" s="12">
        <f t="shared" si="27"/>
        <v>5</v>
      </c>
      <c r="BD19" s="40" t="str">
        <f t="shared" si="28"/>
        <v>C</v>
      </c>
      <c r="BE19" s="21" t="str">
        <f t="shared" si="29"/>
        <v>C</v>
      </c>
      <c r="BF19" s="65" t="str">
        <f t="shared" si="30"/>
        <v>C</v>
      </c>
      <c r="BG19" s="42"/>
      <c r="BH19" s="42"/>
      <c r="BI19" s="42"/>
      <c r="BJ19" s="42"/>
      <c r="BK19" s="42"/>
      <c r="BL19" s="42"/>
      <c r="BM19" s="33">
        <v>11</v>
      </c>
      <c r="BN19" s="33" t="s">
        <v>13</v>
      </c>
      <c r="BO19" s="52">
        <v>9</v>
      </c>
      <c r="BP19" s="53">
        <v>4</v>
      </c>
      <c r="BR19" s="42">
        <f t="shared" ref="BR19:BR49" si="42">$BR$13+AY19</f>
        <v>5</v>
      </c>
      <c r="BS19" s="42">
        <f t="shared" si="38"/>
        <v>5</v>
      </c>
      <c r="BT19" s="81">
        <f t="shared" si="31"/>
        <v>1</v>
      </c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3">
        <v>11</v>
      </c>
      <c r="CF19" s="24">
        <v>7</v>
      </c>
      <c r="CH19">
        <f t="shared" si="39"/>
        <v>19</v>
      </c>
      <c r="CI19">
        <f t="shared" si="32"/>
        <v>19</v>
      </c>
      <c r="CJ19" s="22">
        <f t="shared" si="33"/>
        <v>3</v>
      </c>
      <c r="CU19" s="30">
        <v>11</v>
      </c>
      <c r="CV19" s="24">
        <v>1</v>
      </c>
      <c r="CX19" s="42">
        <f t="shared" si="40"/>
        <v>16</v>
      </c>
      <c r="CY19" s="42">
        <f t="shared" si="34"/>
        <v>2</v>
      </c>
      <c r="CZ19" s="23" t="str">
        <f t="shared" si="35"/>
        <v>A</v>
      </c>
      <c r="DA19" s="42"/>
      <c r="DB19" s="42"/>
      <c r="DK19" s="30">
        <v>11</v>
      </c>
      <c r="DL19" s="24" t="s">
        <v>25</v>
      </c>
      <c r="DN19" s="42">
        <f t="shared" si="41"/>
        <v>20</v>
      </c>
      <c r="DO19" s="42">
        <f t="shared" si="36"/>
        <v>6</v>
      </c>
      <c r="DP19" s="23">
        <f t="shared" si="37"/>
        <v>1</v>
      </c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110">
        <v>11</v>
      </c>
      <c r="EB19" s="24">
        <v>7</v>
      </c>
    </row>
    <row r="20" spans="1:132" ht="21" customHeight="1" thickBot="1" x14ac:dyDescent="0.3">
      <c r="A20" s="7"/>
      <c r="B20" s="4"/>
      <c r="C20" s="4"/>
      <c r="D20" s="145" t="s">
        <v>50</v>
      </c>
      <c r="E20" s="4"/>
      <c r="F20" s="4"/>
      <c r="G20" s="4"/>
      <c r="H20" s="147"/>
      <c r="I20" s="174">
        <f>$DP$21</f>
        <v>7</v>
      </c>
      <c r="J20" s="135">
        <f>$DP$22</f>
        <v>7</v>
      </c>
      <c r="K20" s="87">
        <f>$DP$23</f>
        <v>7</v>
      </c>
      <c r="L20" s="87">
        <f>$DP$24</f>
        <v>7</v>
      </c>
      <c r="M20" s="87">
        <f>$DP$25</f>
        <v>7</v>
      </c>
      <c r="N20" s="113">
        <f>$DP$26</f>
        <v>7</v>
      </c>
      <c r="O20" s="115" t="str">
        <f>$DP$27</f>
        <v>7/1</v>
      </c>
      <c r="P20" s="85">
        <f>$DP$28</f>
        <v>1</v>
      </c>
      <c r="Q20" s="85">
        <f>$DP$29</f>
        <v>1</v>
      </c>
      <c r="R20" s="85">
        <f>$DP$30</f>
        <v>1</v>
      </c>
      <c r="S20" s="116">
        <f>$DP$31</f>
        <v>1</v>
      </c>
      <c r="T20" s="114">
        <f>$DP$32</f>
        <v>1</v>
      </c>
      <c r="U20" s="87">
        <f>$DP$33</f>
        <v>1</v>
      </c>
      <c r="V20" s="87" t="str">
        <f>$DP$34</f>
        <v>1/7</v>
      </c>
      <c r="W20" s="87">
        <f>$DP$35</f>
        <v>7</v>
      </c>
      <c r="X20" s="87">
        <f>$DP$36</f>
        <v>7</v>
      </c>
      <c r="Y20" s="113">
        <f>$DP$37</f>
        <v>7</v>
      </c>
      <c r="Z20" s="115">
        <f>$DP$38</f>
        <v>7</v>
      </c>
      <c r="AA20" s="85">
        <f>$DP$39</f>
        <v>7</v>
      </c>
      <c r="AB20" s="85">
        <f>$DP$40</f>
        <v>7</v>
      </c>
      <c r="AC20" s="85" t="str">
        <f>$DP$41</f>
        <v>7/1</v>
      </c>
      <c r="AD20" s="116">
        <f>$DP$42</f>
        <v>1</v>
      </c>
      <c r="AE20" s="114">
        <f>$DP$43</f>
        <v>1</v>
      </c>
      <c r="AF20" s="87">
        <f>$DP$44</f>
        <v>1</v>
      </c>
      <c r="AG20" s="87">
        <f>$DP$45</f>
        <v>1</v>
      </c>
      <c r="AH20" s="87">
        <f>$DP$46</f>
        <v>1</v>
      </c>
      <c r="AI20" s="87">
        <f>$DP$47</f>
        <v>1</v>
      </c>
      <c r="AJ20" s="113" t="str">
        <f>$DP$48</f>
        <v>1/7</v>
      </c>
      <c r="AK20" s="115">
        <f>$DP$49</f>
        <v>7</v>
      </c>
      <c r="AL20" s="1"/>
      <c r="AM20" s="7"/>
      <c r="AW20" s="38">
        <v>20</v>
      </c>
      <c r="AX20" s="39">
        <f>$AX$10+4</f>
        <v>44651</v>
      </c>
      <c r="AY20" s="80">
        <v>4</v>
      </c>
      <c r="AZ20" s="42"/>
      <c r="BA20" s="42"/>
      <c r="BB20" s="11">
        <f>$AX$13+4</f>
        <v>6</v>
      </c>
      <c r="BC20" s="12">
        <f t="shared" si="27"/>
        <v>6</v>
      </c>
      <c r="BD20" s="40" t="str">
        <f t="shared" si="28"/>
        <v>D</v>
      </c>
      <c r="BE20" s="21" t="str">
        <f t="shared" si="29"/>
        <v>D</v>
      </c>
      <c r="BF20" s="65" t="str">
        <f t="shared" si="30"/>
        <v>D</v>
      </c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>
        <f t="shared" si="42"/>
        <v>6</v>
      </c>
      <c r="BS20" s="42">
        <f t="shared" si="38"/>
        <v>6</v>
      </c>
      <c r="BT20" s="81">
        <f t="shared" si="31"/>
        <v>1</v>
      </c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3">
        <v>12</v>
      </c>
      <c r="CF20" s="24">
        <v>7</v>
      </c>
      <c r="CH20">
        <f t="shared" si="39"/>
        <v>20</v>
      </c>
      <c r="CI20">
        <f t="shared" si="32"/>
        <v>20</v>
      </c>
      <c r="CJ20" s="22">
        <f t="shared" si="33"/>
        <v>3</v>
      </c>
      <c r="CU20" s="30">
        <v>12</v>
      </c>
      <c r="CV20" s="24">
        <v>1</v>
      </c>
      <c r="CX20" s="42">
        <f t="shared" si="40"/>
        <v>17</v>
      </c>
      <c r="CY20" s="42">
        <f t="shared" si="34"/>
        <v>3</v>
      </c>
      <c r="CZ20" s="23" t="str">
        <f t="shared" si="35"/>
        <v>A</v>
      </c>
      <c r="DA20" s="42"/>
      <c r="DB20" s="42"/>
      <c r="DK20" s="30">
        <v>12</v>
      </c>
      <c r="DL20" s="24" t="s">
        <v>25</v>
      </c>
      <c r="DN20" s="42">
        <f t="shared" si="41"/>
        <v>21</v>
      </c>
      <c r="DO20" s="42">
        <f t="shared" si="36"/>
        <v>7</v>
      </c>
      <c r="DP20" s="23" t="str">
        <f t="shared" si="37"/>
        <v>1/7</v>
      </c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110">
        <v>12</v>
      </c>
      <c r="EB20" s="24">
        <v>7</v>
      </c>
    </row>
    <row r="21" spans="1:132" ht="21" customHeight="1" thickTop="1" x14ac:dyDescent="0.25">
      <c r="A21" s="7"/>
      <c r="B21" s="4"/>
      <c r="C21" s="4"/>
      <c r="D21" s="145" t="s">
        <v>32</v>
      </c>
      <c r="E21" s="4"/>
      <c r="F21" s="4"/>
      <c r="G21" s="4"/>
      <c r="H21" s="4"/>
      <c r="I21" s="173" t="str">
        <f>$CZ$21</f>
        <v>A</v>
      </c>
      <c r="J21" s="136" t="str">
        <f>$CZ$22</f>
        <v>A</v>
      </c>
      <c r="K21" s="34" t="str">
        <f>$CZ$23</f>
        <v>A</v>
      </c>
      <c r="L21" s="34" t="str">
        <f>$CZ$24</f>
        <v>A/B</v>
      </c>
      <c r="M21" s="34" t="str">
        <f>$CZ$25</f>
        <v xml:space="preserve">B </v>
      </c>
      <c r="N21" s="69" t="str">
        <f>$CZ$26</f>
        <v xml:space="preserve">B </v>
      </c>
      <c r="O21" s="72" t="str">
        <f>$CZ$27</f>
        <v xml:space="preserve">B </v>
      </c>
      <c r="P21" s="70" t="str">
        <f>$CZ$28</f>
        <v xml:space="preserve">B </v>
      </c>
      <c r="Q21" s="70" t="str">
        <f>$CZ$29</f>
        <v xml:space="preserve">B </v>
      </c>
      <c r="R21" s="70" t="str">
        <f>$CZ$30</f>
        <v xml:space="preserve">B </v>
      </c>
      <c r="S21" s="71" t="str">
        <f>$CZ$31</f>
        <v>B/A</v>
      </c>
      <c r="T21" s="68" t="str">
        <f>$CZ$32</f>
        <v>A</v>
      </c>
      <c r="U21" s="34" t="str">
        <f>$CZ$33</f>
        <v>A</v>
      </c>
      <c r="V21" s="34" t="str">
        <f>$CZ$34</f>
        <v>A</v>
      </c>
      <c r="W21" s="34" t="str">
        <f>$CZ$35</f>
        <v>A</v>
      </c>
      <c r="X21" s="34" t="str">
        <f>$CZ$36</f>
        <v>A</v>
      </c>
      <c r="Y21" s="69" t="str">
        <f>$CZ$37</f>
        <v>A</v>
      </c>
      <c r="Z21" s="72" t="str">
        <f>$CZ$38</f>
        <v>A/B</v>
      </c>
      <c r="AA21" s="70" t="str">
        <f>$CZ$39</f>
        <v xml:space="preserve">B </v>
      </c>
      <c r="AB21" s="70" t="str">
        <f>$CZ$40</f>
        <v xml:space="preserve">B </v>
      </c>
      <c r="AC21" s="70" t="str">
        <f>$CZ$41</f>
        <v xml:space="preserve">B </v>
      </c>
      <c r="AD21" s="71" t="str">
        <f>$CZ$42</f>
        <v xml:space="preserve">B </v>
      </c>
      <c r="AE21" s="68" t="str">
        <f>$CZ$43</f>
        <v xml:space="preserve">B </v>
      </c>
      <c r="AF21" s="34" t="str">
        <f>$CZ$44</f>
        <v xml:space="preserve">B </v>
      </c>
      <c r="AG21" s="34" t="str">
        <f>$CZ$45</f>
        <v>B/A</v>
      </c>
      <c r="AH21" s="34" t="str">
        <f>$CZ$46</f>
        <v>A</v>
      </c>
      <c r="AI21" s="34" t="str">
        <f>$CZ$47</f>
        <v>A</v>
      </c>
      <c r="AJ21" s="69" t="str">
        <f>$CZ$48</f>
        <v>A</v>
      </c>
      <c r="AK21" s="72" t="str">
        <f>$CZ$49</f>
        <v>A</v>
      </c>
      <c r="AL21" s="1"/>
      <c r="AM21" s="7"/>
      <c r="AW21" s="38">
        <v>21</v>
      </c>
      <c r="AX21" s="44">
        <f>$AX$10+5</f>
        <v>44652</v>
      </c>
      <c r="AY21" s="80">
        <v>5</v>
      </c>
      <c r="AZ21" s="42"/>
      <c r="BA21" s="42"/>
      <c r="BB21" s="11">
        <f>$AX$13+5</f>
        <v>7</v>
      </c>
      <c r="BC21" s="12">
        <f t="shared" si="27"/>
        <v>7</v>
      </c>
      <c r="BD21" s="40" t="str">
        <f t="shared" si="28"/>
        <v>E</v>
      </c>
      <c r="BE21" s="21" t="str">
        <f t="shared" si="29"/>
        <v>E</v>
      </c>
      <c r="BF21" s="65" t="str">
        <f t="shared" si="30"/>
        <v>E</v>
      </c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82">
        <f t="shared" si="42"/>
        <v>7</v>
      </c>
      <c r="BS21" s="82">
        <f t="shared" si="38"/>
        <v>7</v>
      </c>
      <c r="BT21" s="83" t="str">
        <f t="shared" si="31"/>
        <v>1/7</v>
      </c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3">
        <v>13</v>
      </c>
      <c r="CF21" s="24">
        <v>7</v>
      </c>
      <c r="CH21" s="111">
        <f t="shared" si="39"/>
        <v>21</v>
      </c>
      <c r="CI21" s="111">
        <f t="shared" si="32"/>
        <v>0</v>
      </c>
      <c r="CJ21" s="118" t="str">
        <f t="shared" si="33"/>
        <v>3/2</v>
      </c>
      <c r="CU21" s="30">
        <v>13</v>
      </c>
      <c r="CV21" s="24">
        <v>1</v>
      </c>
      <c r="CX21" s="82">
        <f t="shared" si="40"/>
        <v>18</v>
      </c>
      <c r="CY21" s="82">
        <f t="shared" si="34"/>
        <v>4</v>
      </c>
      <c r="CZ21" s="84" t="str">
        <f t="shared" si="35"/>
        <v>A</v>
      </c>
      <c r="DA21" s="42"/>
      <c r="DB21" s="42"/>
      <c r="DK21" s="30">
        <v>13</v>
      </c>
      <c r="DL21" s="24" t="s">
        <v>25</v>
      </c>
      <c r="DN21" s="82">
        <f t="shared" si="41"/>
        <v>22</v>
      </c>
      <c r="DO21" s="82">
        <f t="shared" si="36"/>
        <v>8</v>
      </c>
      <c r="DP21" s="84">
        <f t="shared" si="37"/>
        <v>7</v>
      </c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110">
        <v>13</v>
      </c>
      <c r="EB21" s="24">
        <v>7</v>
      </c>
    </row>
    <row r="22" spans="1:132" ht="21" customHeight="1" x14ac:dyDescent="0.25">
      <c r="A22" s="7"/>
      <c r="B22" s="4"/>
      <c r="C22" s="4"/>
      <c r="D22" s="145" t="s">
        <v>46</v>
      </c>
      <c r="E22" s="4"/>
      <c r="F22" s="4"/>
      <c r="G22" s="4"/>
      <c r="H22" s="4"/>
      <c r="I22" s="173" t="str">
        <f t="shared" ref="I22" si="43">$BT$21</f>
        <v>1/7</v>
      </c>
      <c r="J22" s="135">
        <f t="shared" ref="J22" si="44">$BT$22</f>
        <v>7</v>
      </c>
      <c r="K22" s="87">
        <f t="shared" ref="K22" si="45">$BT$23</f>
        <v>7</v>
      </c>
      <c r="L22" s="87">
        <f t="shared" ref="L22" si="46">$BT$24</f>
        <v>7</v>
      </c>
      <c r="M22" s="87">
        <f t="shared" ref="M22" si="47">$BT$25</f>
        <v>7</v>
      </c>
      <c r="N22" s="88">
        <f t="shared" ref="N22" si="48">$BT$26</f>
        <v>7</v>
      </c>
      <c r="O22" s="86">
        <f t="shared" ref="O22" si="49">$BT$27</f>
        <v>7</v>
      </c>
      <c r="P22" s="85" t="str">
        <f t="shared" ref="P22" si="50">$BT$28</f>
        <v>7/1</v>
      </c>
      <c r="Q22" s="85">
        <f t="shared" ref="Q22" si="51">$BT$29</f>
        <v>1</v>
      </c>
      <c r="R22" s="70">
        <f t="shared" ref="R22" si="52">$BT$30</f>
        <v>1</v>
      </c>
      <c r="S22" s="71">
        <f t="shared" ref="S22" si="53">$BT$31</f>
        <v>1</v>
      </c>
      <c r="T22" s="68">
        <f t="shared" ref="T22" si="54">$BT$32</f>
        <v>1</v>
      </c>
      <c r="U22" s="34">
        <f t="shared" ref="U22" si="55">$BT$33</f>
        <v>1</v>
      </c>
      <c r="V22" s="34">
        <f t="shared" ref="V22" si="56">$BT$34</f>
        <v>1</v>
      </c>
      <c r="W22" s="34" t="str">
        <f t="shared" ref="W22" si="57">$BT$35</f>
        <v>1/7</v>
      </c>
      <c r="X22" s="34">
        <f>$BT$36</f>
        <v>7</v>
      </c>
      <c r="Y22" s="121">
        <f>$BT$37</f>
        <v>7</v>
      </c>
      <c r="Z22" s="123">
        <f>$BT$38</f>
        <v>7</v>
      </c>
      <c r="AA22" s="70">
        <f>$BT$39</f>
        <v>7</v>
      </c>
      <c r="AB22" s="70">
        <f>$BT$40</f>
        <v>7</v>
      </c>
      <c r="AC22" s="70">
        <f>$BT$41</f>
        <v>7</v>
      </c>
      <c r="AD22" s="124" t="str">
        <f>$BT$42</f>
        <v>7/1</v>
      </c>
      <c r="AE22" s="122">
        <f>$BT$43</f>
        <v>1</v>
      </c>
      <c r="AF22" s="34">
        <f>$BT$44</f>
        <v>1</v>
      </c>
      <c r="AG22" s="34">
        <f>$BT$45</f>
        <v>1</v>
      </c>
      <c r="AH22" s="34">
        <f>$BT$46</f>
        <v>1</v>
      </c>
      <c r="AI22" s="34">
        <f>$BT$47</f>
        <v>1</v>
      </c>
      <c r="AJ22" s="121">
        <f>$BT$48</f>
        <v>1</v>
      </c>
      <c r="AK22" s="123" t="str">
        <f>$BT$49</f>
        <v>1/7</v>
      </c>
      <c r="AL22" s="1"/>
      <c r="AM22" s="7"/>
      <c r="AW22" s="38">
        <v>22</v>
      </c>
      <c r="AX22" s="39">
        <f>$AX$10+6</f>
        <v>44653</v>
      </c>
      <c r="AY22" s="80">
        <v>6</v>
      </c>
      <c r="AZ22" s="42"/>
      <c r="BA22" s="42"/>
      <c r="BB22" s="11">
        <f>$AX$13+6</f>
        <v>8</v>
      </c>
      <c r="BC22" s="12">
        <f t="shared" si="27"/>
        <v>8</v>
      </c>
      <c r="BD22" s="40" t="str">
        <f t="shared" si="28"/>
        <v>F</v>
      </c>
      <c r="BE22" s="21" t="str">
        <f t="shared" si="29"/>
        <v>F</v>
      </c>
      <c r="BF22" s="65" t="str">
        <f t="shared" si="30"/>
        <v>F</v>
      </c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>
        <f t="shared" si="42"/>
        <v>8</v>
      </c>
      <c r="BS22" s="42">
        <f t="shared" si="38"/>
        <v>8</v>
      </c>
      <c r="BT22" s="81">
        <f t="shared" si="31"/>
        <v>7</v>
      </c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30">
        <v>14</v>
      </c>
      <c r="CF22" s="112" t="s">
        <v>16</v>
      </c>
      <c r="CG22" s="7"/>
      <c r="CH22">
        <f t="shared" si="39"/>
        <v>22</v>
      </c>
      <c r="CI22">
        <f t="shared" si="32"/>
        <v>1</v>
      </c>
      <c r="CJ22" s="22">
        <f t="shared" si="33"/>
        <v>2</v>
      </c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110">
        <v>14</v>
      </c>
      <c r="CV22" s="27" t="s">
        <v>21</v>
      </c>
      <c r="CX22" s="42">
        <f t="shared" si="40"/>
        <v>19</v>
      </c>
      <c r="CY22" s="42">
        <f t="shared" si="34"/>
        <v>5</v>
      </c>
      <c r="CZ22" s="23" t="str">
        <f t="shared" si="35"/>
        <v>A</v>
      </c>
      <c r="DA22" s="42"/>
      <c r="DB22" s="42"/>
      <c r="DK22" s="30">
        <v>14</v>
      </c>
      <c r="DL22" s="24" t="s">
        <v>23</v>
      </c>
      <c r="DN22" s="42">
        <f t="shared" si="41"/>
        <v>23</v>
      </c>
      <c r="DO22" s="42">
        <f t="shared" si="36"/>
        <v>9</v>
      </c>
      <c r="DP22" s="23">
        <f t="shared" si="37"/>
        <v>7</v>
      </c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110">
        <v>14</v>
      </c>
      <c r="EB22" s="27" t="s">
        <v>16</v>
      </c>
    </row>
    <row r="23" spans="1:132" ht="21" customHeight="1" x14ac:dyDescent="0.25">
      <c r="A23" s="7"/>
      <c r="B23" s="4"/>
      <c r="C23" s="4"/>
      <c r="D23" s="145" t="s">
        <v>47</v>
      </c>
      <c r="E23" s="4"/>
      <c r="F23" s="4"/>
      <c r="G23" s="4"/>
      <c r="H23" s="4"/>
      <c r="I23" s="173" t="str">
        <f>$CJ$21</f>
        <v>3/2</v>
      </c>
      <c r="J23" s="136">
        <f>$CJ$22</f>
        <v>2</v>
      </c>
      <c r="K23" s="34">
        <f>$CJ$23</f>
        <v>2</v>
      </c>
      <c r="L23" s="34">
        <f>$CJ$24</f>
        <v>2</v>
      </c>
      <c r="M23" s="34">
        <f>$CJ$25</f>
        <v>2</v>
      </c>
      <c r="N23" s="69">
        <f>$CJ$26</f>
        <v>2</v>
      </c>
      <c r="O23" s="72">
        <f>$CJ$27</f>
        <v>2</v>
      </c>
      <c r="P23" s="70" t="str">
        <f>$CJ$28</f>
        <v>2/1</v>
      </c>
      <c r="Q23" s="70">
        <f>$CJ$29</f>
        <v>1</v>
      </c>
      <c r="R23" s="70">
        <f>$CJ$30</f>
        <v>1</v>
      </c>
      <c r="S23" s="71">
        <f>$CJ$31</f>
        <v>1</v>
      </c>
      <c r="T23" s="68">
        <f>$CJ$32</f>
        <v>1</v>
      </c>
      <c r="U23" s="34">
        <f>$CJ$33</f>
        <v>1</v>
      </c>
      <c r="V23" s="34">
        <f>$CJ$34</f>
        <v>1</v>
      </c>
      <c r="W23" s="34" t="str">
        <f>$CJ$35</f>
        <v>1/3</v>
      </c>
      <c r="X23" s="34">
        <f>$CJ$36</f>
        <v>3</v>
      </c>
      <c r="Y23" s="69">
        <f>$CJ$37</f>
        <v>3</v>
      </c>
      <c r="Z23" s="72">
        <f>$CJ$38</f>
        <v>3</v>
      </c>
      <c r="AA23" s="70">
        <f>$CJ$39</f>
        <v>3</v>
      </c>
      <c r="AB23" s="70">
        <f>$CJ$40</f>
        <v>3</v>
      </c>
      <c r="AC23" s="70">
        <f>$CJ$41</f>
        <v>3</v>
      </c>
      <c r="AD23" s="71" t="str">
        <f>$CJ$42</f>
        <v>3/2</v>
      </c>
      <c r="AE23" s="68">
        <f>$CJ$43</f>
        <v>2</v>
      </c>
      <c r="AF23" s="34">
        <f>$CJ$44</f>
        <v>2</v>
      </c>
      <c r="AG23" s="34">
        <f>$CJ$45</f>
        <v>2</v>
      </c>
      <c r="AH23" s="34">
        <f>$CJ$46</f>
        <v>2</v>
      </c>
      <c r="AI23" s="34">
        <f>$CJ$47</f>
        <v>2</v>
      </c>
      <c r="AJ23" s="69">
        <f>$CJ$48</f>
        <v>2</v>
      </c>
      <c r="AK23" s="72" t="str">
        <f>$CJ$49</f>
        <v>2/1</v>
      </c>
      <c r="AL23" s="1"/>
      <c r="AM23" s="7"/>
      <c r="AW23" s="38">
        <v>23</v>
      </c>
      <c r="AX23" s="39">
        <f>$AX$10+7</f>
        <v>44654</v>
      </c>
      <c r="AY23" s="80">
        <v>7</v>
      </c>
      <c r="AZ23" s="42"/>
      <c r="BA23" s="42"/>
      <c r="BB23" s="11">
        <f>$AX$13+7</f>
        <v>9</v>
      </c>
      <c r="BC23" s="12">
        <f t="shared" si="27"/>
        <v>9</v>
      </c>
      <c r="BD23" s="40" t="str">
        <f t="shared" si="28"/>
        <v>G</v>
      </c>
      <c r="BE23" s="21" t="str">
        <f t="shared" si="29"/>
        <v>G</v>
      </c>
      <c r="BF23" s="65" t="str">
        <f t="shared" si="30"/>
        <v>G</v>
      </c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>
        <f t="shared" si="42"/>
        <v>9</v>
      </c>
      <c r="BS23" s="42">
        <f t="shared" si="38"/>
        <v>9</v>
      </c>
      <c r="BT23" s="81">
        <f t="shared" si="31"/>
        <v>7</v>
      </c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G23" s="7"/>
      <c r="CH23">
        <f t="shared" si="39"/>
        <v>23</v>
      </c>
      <c r="CI23">
        <f t="shared" si="32"/>
        <v>2</v>
      </c>
      <c r="CJ23" s="22">
        <f t="shared" si="33"/>
        <v>2</v>
      </c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110">
        <v>15</v>
      </c>
      <c r="CV23" s="24">
        <v>3</v>
      </c>
      <c r="CX23" s="42">
        <f t="shared" si="40"/>
        <v>20</v>
      </c>
      <c r="CY23" s="42">
        <f t="shared" si="34"/>
        <v>6</v>
      </c>
      <c r="CZ23" s="23" t="str">
        <f t="shared" si="35"/>
        <v>A</v>
      </c>
      <c r="DA23" s="42"/>
      <c r="DB23" s="42"/>
      <c r="DM23" s="7"/>
      <c r="DN23" s="14">
        <f t="shared" si="41"/>
        <v>24</v>
      </c>
      <c r="DO23" s="14">
        <f t="shared" si="36"/>
        <v>10</v>
      </c>
      <c r="DP23" s="110">
        <f t="shared" si="37"/>
        <v>7</v>
      </c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19"/>
    </row>
    <row r="24" spans="1:132" x14ac:dyDescent="0.25">
      <c r="A24" s="7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1"/>
      <c r="AM24" s="7"/>
      <c r="AW24" s="38">
        <v>24</v>
      </c>
      <c r="AX24" s="39">
        <f>$AX$10+8</f>
        <v>44655</v>
      </c>
      <c r="AY24" s="80">
        <v>8</v>
      </c>
      <c r="AZ24" s="42"/>
      <c r="BA24" s="42"/>
      <c r="BB24" s="11">
        <f>$AX$13+8</f>
        <v>10</v>
      </c>
      <c r="BC24" s="12">
        <f t="shared" si="27"/>
        <v>10</v>
      </c>
      <c r="BD24" s="40" t="str">
        <f t="shared" si="28"/>
        <v>H</v>
      </c>
      <c r="BE24" s="21" t="str">
        <f t="shared" si="29"/>
        <v>H</v>
      </c>
      <c r="BF24" s="65" t="str">
        <f t="shared" si="30"/>
        <v>H</v>
      </c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>
        <f t="shared" si="42"/>
        <v>10</v>
      </c>
      <c r="BS24" s="42">
        <f t="shared" si="38"/>
        <v>10</v>
      </c>
      <c r="BT24" s="81">
        <f t="shared" si="31"/>
        <v>7</v>
      </c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G24" s="7"/>
      <c r="CH24">
        <f t="shared" si="39"/>
        <v>24</v>
      </c>
      <c r="CI24">
        <f t="shared" si="32"/>
        <v>3</v>
      </c>
      <c r="CJ24" s="22">
        <f t="shared" si="33"/>
        <v>2</v>
      </c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110">
        <v>16</v>
      </c>
      <c r="CV24" s="24">
        <v>3</v>
      </c>
      <c r="CX24" s="42">
        <f t="shared" si="40"/>
        <v>21</v>
      </c>
      <c r="CY24" s="42">
        <f t="shared" si="34"/>
        <v>7</v>
      </c>
      <c r="CZ24" s="23" t="str">
        <f t="shared" si="35"/>
        <v>A/B</v>
      </c>
      <c r="DA24" s="42"/>
      <c r="DB24" s="42"/>
      <c r="DM24" s="7"/>
      <c r="DN24" s="14">
        <f t="shared" si="41"/>
        <v>25</v>
      </c>
      <c r="DO24" s="14">
        <f t="shared" si="36"/>
        <v>11</v>
      </c>
      <c r="DP24" s="110">
        <f t="shared" si="37"/>
        <v>7</v>
      </c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19"/>
    </row>
    <row r="25" spans="1:132" x14ac:dyDescent="0.25">
      <c r="A25" s="7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1"/>
      <c r="AM25" s="7"/>
      <c r="AW25" s="38">
        <v>25</v>
      </c>
      <c r="AX25" s="39">
        <f>$AX$10+9</f>
        <v>44656</v>
      </c>
      <c r="AY25" s="80">
        <v>9</v>
      </c>
      <c r="AZ25" s="42"/>
      <c r="BA25" s="42"/>
      <c r="BB25" s="11">
        <f>$AX$13+9</f>
        <v>11</v>
      </c>
      <c r="BC25" s="12">
        <f t="shared" si="27"/>
        <v>0</v>
      </c>
      <c r="BD25" s="40" t="str">
        <f t="shared" si="28"/>
        <v>I</v>
      </c>
      <c r="BE25" s="21" t="str">
        <f t="shared" si="29"/>
        <v>I</v>
      </c>
      <c r="BF25" s="65" t="str">
        <f t="shared" si="30"/>
        <v>I</v>
      </c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>
        <f t="shared" si="42"/>
        <v>11</v>
      </c>
      <c r="BS25" s="42">
        <f t="shared" si="38"/>
        <v>11</v>
      </c>
      <c r="BT25" s="81">
        <f t="shared" si="31"/>
        <v>7</v>
      </c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G25" s="7"/>
      <c r="CH25">
        <f t="shared" si="39"/>
        <v>25</v>
      </c>
      <c r="CI25">
        <f t="shared" si="32"/>
        <v>4</v>
      </c>
      <c r="CJ25" s="22">
        <f t="shared" si="33"/>
        <v>2</v>
      </c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110">
        <v>17</v>
      </c>
      <c r="CV25" s="24">
        <v>3</v>
      </c>
      <c r="CX25" s="42">
        <f t="shared" si="40"/>
        <v>22</v>
      </c>
      <c r="CY25" s="42">
        <f t="shared" si="34"/>
        <v>8</v>
      </c>
      <c r="CZ25" s="23" t="str">
        <f t="shared" si="35"/>
        <v xml:space="preserve">B </v>
      </c>
      <c r="DA25" s="42"/>
      <c r="DB25" s="42"/>
      <c r="DM25" s="7"/>
      <c r="DN25" s="14">
        <f t="shared" si="41"/>
        <v>26</v>
      </c>
      <c r="DO25" s="14">
        <f t="shared" si="36"/>
        <v>12</v>
      </c>
      <c r="DP25" s="110">
        <f t="shared" si="37"/>
        <v>7</v>
      </c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19"/>
    </row>
    <row r="26" spans="1:132" x14ac:dyDescent="0.25">
      <c r="A26" s="7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1"/>
      <c r="AM26" s="7"/>
      <c r="AW26" s="38">
        <v>26</v>
      </c>
      <c r="AX26" s="39">
        <f>$AX$10+10</f>
        <v>44657</v>
      </c>
      <c r="AY26" s="80">
        <v>10</v>
      </c>
      <c r="AZ26" s="42"/>
      <c r="BA26" s="42"/>
      <c r="BB26" s="11">
        <f>$AX$13+10</f>
        <v>12</v>
      </c>
      <c r="BC26" s="12">
        <f t="shared" si="27"/>
        <v>1</v>
      </c>
      <c r="BD26" s="40" t="str">
        <f t="shared" si="28"/>
        <v>J</v>
      </c>
      <c r="BE26" s="21" t="str">
        <f t="shared" si="29"/>
        <v>J</v>
      </c>
      <c r="BF26" s="65" t="str">
        <f t="shared" si="30"/>
        <v>J</v>
      </c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>
        <f t="shared" si="42"/>
        <v>12</v>
      </c>
      <c r="BS26" s="42">
        <f t="shared" si="38"/>
        <v>12</v>
      </c>
      <c r="BT26" s="81">
        <f t="shared" si="31"/>
        <v>7</v>
      </c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G26" s="7"/>
      <c r="CH26">
        <f t="shared" si="39"/>
        <v>26</v>
      </c>
      <c r="CI26">
        <f t="shared" si="32"/>
        <v>5</v>
      </c>
      <c r="CJ26" s="22">
        <f t="shared" si="33"/>
        <v>2</v>
      </c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110">
        <v>18</v>
      </c>
      <c r="CV26" s="24">
        <v>3</v>
      </c>
      <c r="CX26" s="42">
        <f t="shared" si="40"/>
        <v>23</v>
      </c>
      <c r="CY26" s="42">
        <f t="shared" si="34"/>
        <v>9</v>
      </c>
      <c r="CZ26" s="23" t="str">
        <f t="shared" si="35"/>
        <v xml:space="preserve">B </v>
      </c>
      <c r="DA26" s="42"/>
      <c r="DB26" s="42"/>
      <c r="DM26" s="7"/>
      <c r="DN26" s="14">
        <f t="shared" si="41"/>
        <v>27</v>
      </c>
      <c r="DO26" s="14">
        <f t="shared" si="36"/>
        <v>13</v>
      </c>
      <c r="DP26" s="110">
        <f t="shared" si="37"/>
        <v>7</v>
      </c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19"/>
    </row>
    <row r="27" spans="1:132" x14ac:dyDescent="0.25">
      <c r="A27" s="7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1"/>
      <c r="AM27" s="7"/>
      <c r="AW27" s="38">
        <v>27</v>
      </c>
      <c r="AX27" s="39">
        <f>$AX$10+11</f>
        <v>44658</v>
      </c>
      <c r="AY27" s="80">
        <v>11</v>
      </c>
      <c r="AZ27" s="42"/>
      <c r="BA27" s="42"/>
      <c r="BB27" s="11">
        <f>$AX$13+11</f>
        <v>13</v>
      </c>
      <c r="BC27" s="12">
        <f t="shared" si="27"/>
        <v>2</v>
      </c>
      <c r="BD27" s="40" t="str">
        <f t="shared" si="28"/>
        <v>K</v>
      </c>
      <c r="BE27" s="21" t="str">
        <f t="shared" si="29"/>
        <v>K</v>
      </c>
      <c r="BF27" s="65" t="str">
        <f t="shared" si="30"/>
        <v>K</v>
      </c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>
        <f t="shared" si="42"/>
        <v>13</v>
      </c>
      <c r="BS27" s="42">
        <f t="shared" si="38"/>
        <v>13</v>
      </c>
      <c r="BT27" s="81">
        <f t="shared" si="31"/>
        <v>7</v>
      </c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G27" s="7"/>
      <c r="CH27">
        <f t="shared" si="39"/>
        <v>27</v>
      </c>
      <c r="CI27">
        <f t="shared" si="32"/>
        <v>6</v>
      </c>
      <c r="CJ27" s="22">
        <f t="shared" si="33"/>
        <v>2</v>
      </c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110">
        <v>19</v>
      </c>
      <c r="CV27" s="24">
        <v>3</v>
      </c>
      <c r="CX27" s="42">
        <f t="shared" si="40"/>
        <v>24</v>
      </c>
      <c r="CY27" s="42">
        <f t="shared" si="34"/>
        <v>10</v>
      </c>
      <c r="CZ27" s="23" t="str">
        <f t="shared" si="35"/>
        <v xml:space="preserve">B </v>
      </c>
      <c r="DA27" s="42"/>
      <c r="DB27" s="42"/>
      <c r="DM27" s="7"/>
      <c r="DN27" s="14">
        <f t="shared" si="41"/>
        <v>28</v>
      </c>
      <c r="DO27" s="14">
        <f t="shared" si="36"/>
        <v>0</v>
      </c>
      <c r="DP27" s="110" t="str">
        <f t="shared" si="37"/>
        <v>7/1</v>
      </c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19"/>
    </row>
    <row r="28" spans="1:132" x14ac:dyDescent="0.25">
      <c r="A28" s="7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1"/>
      <c r="AM28" s="7"/>
      <c r="AW28" s="38">
        <v>28</v>
      </c>
      <c r="AX28" s="39">
        <f>$AX$10+12</f>
        <v>44659</v>
      </c>
      <c r="AY28" s="80">
        <v>12</v>
      </c>
      <c r="AZ28" s="42"/>
      <c r="BA28" s="42"/>
      <c r="BB28" s="11">
        <f>$AX$13+12</f>
        <v>14</v>
      </c>
      <c r="BC28" s="12">
        <f t="shared" si="27"/>
        <v>3</v>
      </c>
      <c r="BD28" s="40" t="str">
        <f t="shared" si="28"/>
        <v>A</v>
      </c>
      <c r="BE28" s="21" t="str">
        <f t="shared" si="29"/>
        <v>A</v>
      </c>
      <c r="BF28" s="65" t="str">
        <f t="shared" si="30"/>
        <v>A</v>
      </c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>
        <f t="shared" si="42"/>
        <v>14</v>
      </c>
      <c r="BS28" s="42">
        <f t="shared" si="38"/>
        <v>0</v>
      </c>
      <c r="BT28" s="81" t="str">
        <f t="shared" si="31"/>
        <v>7/1</v>
      </c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G28" s="7"/>
      <c r="CH28">
        <f t="shared" si="39"/>
        <v>28</v>
      </c>
      <c r="CI28">
        <f t="shared" si="32"/>
        <v>7</v>
      </c>
      <c r="CJ28" s="22" t="str">
        <f t="shared" si="33"/>
        <v>2/1</v>
      </c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110">
        <v>20</v>
      </c>
      <c r="CV28" s="24">
        <v>3</v>
      </c>
      <c r="CX28" s="42">
        <f t="shared" si="40"/>
        <v>25</v>
      </c>
      <c r="CY28" s="42">
        <f t="shared" si="34"/>
        <v>11</v>
      </c>
      <c r="CZ28" s="23" t="str">
        <f t="shared" si="35"/>
        <v xml:space="preserve">B </v>
      </c>
      <c r="DA28" s="42"/>
      <c r="DB28" s="42"/>
      <c r="DM28" s="7"/>
      <c r="DN28" s="14">
        <f t="shared" si="41"/>
        <v>29</v>
      </c>
      <c r="DO28" s="14">
        <f t="shared" si="36"/>
        <v>1</v>
      </c>
      <c r="DP28" s="110">
        <f t="shared" si="37"/>
        <v>1</v>
      </c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1"/>
    </row>
    <row r="29" spans="1:132" x14ac:dyDescent="0.25">
      <c r="A29" s="7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1"/>
      <c r="AM29" s="7"/>
      <c r="AW29" s="38">
        <v>29</v>
      </c>
      <c r="AX29" s="39">
        <f>$AX$10+13</f>
        <v>44660</v>
      </c>
      <c r="AY29" s="80">
        <v>13</v>
      </c>
      <c r="AZ29" s="42"/>
      <c r="BA29" s="42"/>
      <c r="BB29" s="11">
        <f>$AX$13+13</f>
        <v>15</v>
      </c>
      <c r="BC29" s="12">
        <f t="shared" si="27"/>
        <v>4</v>
      </c>
      <c r="BD29" s="40" t="str">
        <f t="shared" si="28"/>
        <v>B</v>
      </c>
      <c r="BE29" s="21" t="str">
        <f t="shared" si="29"/>
        <v>B</v>
      </c>
      <c r="BF29" s="65" t="str">
        <f t="shared" si="30"/>
        <v>B</v>
      </c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>
        <f t="shared" si="42"/>
        <v>15</v>
      </c>
      <c r="BS29" s="42">
        <f t="shared" si="38"/>
        <v>1</v>
      </c>
      <c r="BT29" s="81">
        <f t="shared" si="31"/>
        <v>1</v>
      </c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G29" s="7"/>
      <c r="CH29">
        <f t="shared" si="39"/>
        <v>29</v>
      </c>
      <c r="CI29">
        <f t="shared" si="32"/>
        <v>8</v>
      </c>
      <c r="CJ29" s="22">
        <f t="shared" si="33"/>
        <v>1</v>
      </c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110">
        <v>21</v>
      </c>
      <c r="CV29" s="27" t="s">
        <v>19</v>
      </c>
      <c r="CX29" s="42">
        <f t="shared" si="40"/>
        <v>26</v>
      </c>
      <c r="CY29" s="42">
        <f t="shared" si="34"/>
        <v>12</v>
      </c>
      <c r="CZ29" s="23" t="str">
        <f t="shared" si="35"/>
        <v xml:space="preserve">B </v>
      </c>
      <c r="DA29" s="42"/>
      <c r="DB29" s="42"/>
      <c r="DM29" s="7"/>
      <c r="DN29" s="14">
        <f t="shared" si="41"/>
        <v>30</v>
      </c>
      <c r="DO29" s="14">
        <f t="shared" si="36"/>
        <v>2</v>
      </c>
      <c r="DP29" s="110">
        <f t="shared" si="37"/>
        <v>1</v>
      </c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1"/>
    </row>
    <row r="30" spans="1:132" x14ac:dyDescent="0.25">
      <c r="A30" s="7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1"/>
      <c r="AM30" s="7"/>
      <c r="AW30" s="38">
        <v>30</v>
      </c>
      <c r="AX30" s="39">
        <f>$AX$10+14</f>
        <v>44661</v>
      </c>
      <c r="AY30" s="80">
        <v>14</v>
      </c>
      <c r="AZ30" s="42"/>
      <c r="BA30" s="42"/>
      <c r="BB30" s="11">
        <f>$AX$13+14</f>
        <v>16</v>
      </c>
      <c r="BC30" s="12">
        <f t="shared" si="27"/>
        <v>5</v>
      </c>
      <c r="BD30" s="40" t="str">
        <f t="shared" si="28"/>
        <v>C</v>
      </c>
      <c r="BE30" s="21" t="str">
        <f t="shared" si="29"/>
        <v>C</v>
      </c>
      <c r="BF30" s="65" t="str">
        <f t="shared" si="30"/>
        <v>C</v>
      </c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>
        <f t="shared" si="42"/>
        <v>16</v>
      </c>
      <c r="BS30" s="42">
        <f t="shared" si="38"/>
        <v>2</v>
      </c>
      <c r="BT30" s="81">
        <f t="shared" si="31"/>
        <v>1</v>
      </c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G30" s="7"/>
      <c r="CH30">
        <f t="shared" si="39"/>
        <v>30</v>
      </c>
      <c r="CI30">
        <f t="shared" si="32"/>
        <v>9</v>
      </c>
      <c r="CJ30" s="22">
        <f t="shared" si="33"/>
        <v>1</v>
      </c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1"/>
      <c r="CX30" s="42">
        <f t="shared" si="40"/>
        <v>27</v>
      </c>
      <c r="CY30" s="42">
        <f t="shared" si="34"/>
        <v>13</v>
      </c>
      <c r="CZ30" s="23" t="str">
        <f t="shared" si="35"/>
        <v xml:space="preserve">B </v>
      </c>
      <c r="DA30" s="42"/>
      <c r="DB30" s="42"/>
      <c r="DM30" s="7"/>
      <c r="DN30" s="14">
        <f t="shared" si="41"/>
        <v>31</v>
      </c>
      <c r="DO30" s="14">
        <f t="shared" si="36"/>
        <v>3</v>
      </c>
      <c r="DP30" s="110">
        <f t="shared" si="37"/>
        <v>1</v>
      </c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1"/>
    </row>
    <row r="31" spans="1:132" x14ac:dyDescent="0.25">
      <c r="A31" s="7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1"/>
      <c r="AM31" s="7"/>
      <c r="AW31" s="38">
        <v>31</v>
      </c>
      <c r="AX31" s="79">
        <f>$AX$10+15</f>
        <v>44662</v>
      </c>
      <c r="AY31" s="80">
        <v>15</v>
      </c>
      <c r="AZ31" s="42"/>
      <c r="BA31" s="42"/>
      <c r="BB31" s="11">
        <f>$AX$13+15</f>
        <v>17</v>
      </c>
      <c r="BC31" s="12">
        <f t="shared" si="27"/>
        <v>6</v>
      </c>
      <c r="BD31" s="40" t="str">
        <f t="shared" si="28"/>
        <v>D</v>
      </c>
      <c r="BE31" s="21" t="str">
        <f t="shared" si="29"/>
        <v>D</v>
      </c>
      <c r="BF31" s="65" t="str">
        <f t="shared" si="30"/>
        <v>D</v>
      </c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>
        <f t="shared" si="42"/>
        <v>17</v>
      </c>
      <c r="BS31" s="42">
        <f t="shared" si="38"/>
        <v>3</v>
      </c>
      <c r="BT31" s="81">
        <f t="shared" si="31"/>
        <v>1</v>
      </c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G31" s="7"/>
      <c r="CH31">
        <f t="shared" si="39"/>
        <v>31</v>
      </c>
      <c r="CI31">
        <f t="shared" si="32"/>
        <v>10</v>
      </c>
      <c r="CJ31" s="22">
        <f t="shared" si="33"/>
        <v>1</v>
      </c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1"/>
      <c r="CX31" s="42">
        <f t="shared" si="40"/>
        <v>28</v>
      </c>
      <c r="CY31" s="42">
        <f t="shared" si="34"/>
        <v>0</v>
      </c>
      <c r="CZ31" s="23" t="str">
        <f t="shared" si="35"/>
        <v>B/A</v>
      </c>
      <c r="DA31" s="42"/>
      <c r="DB31" s="42"/>
      <c r="DM31" s="7"/>
      <c r="DN31" s="14">
        <f t="shared" si="41"/>
        <v>32</v>
      </c>
      <c r="DO31" s="14">
        <f t="shared" si="36"/>
        <v>4</v>
      </c>
      <c r="DP31" s="110">
        <f t="shared" si="37"/>
        <v>1</v>
      </c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1"/>
    </row>
    <row r="32" spans="1:132" x14ac:dyDescent="0.25">
      <c r="A32" s="7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1"/>
      <c r="AM32" s="7"/>
      <c r="AW32" s="38">
        <v>32</v>
      </c>
      <c r="AX32" s="39">
        <f>$AX$10+16</f>
        <v>44663</v>
      </c>
      <c r="AY32" s="80">
        <v>16</v>
      </c>
      <c r="AZ32" s="42"/>
      <c r="BA32" s="42"/>
      <c r="BB32" s="11">
        <f>$AX$13+16</f>
        <v>18</v>
      </c>
      <c r="BC32" s="12">
        <f t="shared" si="27"/>
        <v>7</v>
      </c>
      <c r="BD32" s="40" t="str">
        <f t="shared" si="28"/>
        <v>E</v>
      </c>
      <c r="BE32" s="21" t="str">
        <f t="shared" si="29"/>
        <v>E</v>
      </c>
      <c r="BF32" s="65" t="str">
        <f t="shared" si="30"/>
        <v>E</v>
      </c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>
        <f t="shared" si="42"/>
        <v>18</v>
      </c>
      <c r="BS32" s="42">
        <f t="shared" si="38"/>
        <v>4</v>
      </c>
      <c r="BT32" s="81">
        <f t="shared" si="31"/>
        <v>1</v>
      </c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G32" s="7"/>
      <c r="CH32">
        <f t="shared" si="39"/>
        <v>32</v>
      </c>
      <c r="CI32">
        <f t="shared" si="32"/>
        <v>11</v>
      </c>
      <c r="CJ32" s="22">
        <f t="shared" si="33"/>
        <v>1</v>
      </c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1"/>
      <c r="CX32" s="42">
        <f t="shared" si="40"/>
        <v>29</v>
      </c>
      <c r="CY32" s="42">
        <f t="shared" si="34"/>
        <v>1</v>
      </c>
      <c r="CZ32" s="23" t="str">
        <f t="shared" si="35"/>
        <v>A</v>
      </c>
      <c r="DA32" s="42"/>
      <c r="DB32" s="42"/>
      <c r="DM32" s="7"/>
      <c r="DN32" s="14">
        <f t="shared" si="41"/>
        <v>33</v>
      </c>
      <c r="DO32" s="14">
        <f t="shared" si="36"/>
        <v>5</v>
      </c>
      <c r="DP32" s="110">
        <f t="shared" si="37"/>
        <v>1</v>
      </c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1"/>
    </row>
    <row r="33" spans="1:132" x14ac:dyDescent="0.25">
      <c r="A33" s="7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1"/>
      <c r="AM33" s="7"/>
      <c r="AW33" s="38">
        <v>33</v>
      </c>
      <c r="AX33" s="39">
        <f>$AX$10+17</f>
        <v>44664</v>
      </c>
      <c r="AY33" s="80">
        <v>17</v>
      </c>
      <c r="AZ33" s="42"/>
      <c r="BA33" s="42"/>
      <c r="BB33" s="11">
        <f>$AX$13+17</f>
        <v>19</v>
      </c>
      <c r="BC33" s="12">
        <f t="shared" si="27"/>
        <v>8</v>
      </c>
      <c r="BD33" s="40" t="str">
        <f t="shared" si="28"/>
        <v>F</v>
      </c>
      <c r="BE33" s="21" t="str">
        <f t="shared" si="29"/>
        <v>F</v>
      </c>
      <c r="BF33" s="65" t="str">
        <f t="shared" si="30"/>
        <v>F</v>
      </c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>
        <f t="shared" si="42"/>
        <v>19</v>
      </c>
      <c r="BS33" s="42">
        <f t="shared" si="38"/>
        <v>5</v>
      </c>
      <c r="BT33" s="81">
        <f t="shared" si="31"/>
        <v>1</v>
      </c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G33" s="7"/>
      <c r="CH33">
        <f t="shared" si="39"/>
        <v>33</v>
      </c>
      <c r="CI33">
        <f t="shared" si="32"/>
        <v>12</v>
      </c>
      <c r="CJ33" s="22">
        <f t="shared" si="33"/>
        <v>1</v>
      </c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1"/>
      <c r="CX33" s="42">
        <f t="shared" si="40"/>
        <v>30</v>
      </c>
      <c r="CY33" s="42">
        <f t="shared" si="34"/>
        <v>2</v>
      </c>
      <c r="CZ33" s="23" t="str">
        <f t="shared" si="35"/>
        <v>A</v>
      </c>
      <c r="DA33" s="42"/>
      <c r="DB33" s="42"/>
      <c r="DM33" s="7"/>
      <c r="DN33" s="14">
        <f t="shared" si="41"/>
        <v>34</v>
      </c>
      <c r="DO33" s="14">
        <f t="shared" si="36"/>
        <v>6</v>
      </c>
      <c r="DP33" s="110">
        <f t="shared" si="37"/>
        <v>1</v>
      </c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1"/>
    </row>
    <row r="34" spans="1:132" x14ac:dyDescent="0.25">
      <c r="A34" s="7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1"/>
      <c r="AM34" s="7"/>
      <c r="AW34" s="38">
        <v>34</v>
      </c>
      <c r="AX34" s="39">
        <f>$AX$10+18</f>
        <v>44665</v>
      </c>
      <c r="AY34" s="80">
        <v>18</v>
      </c>
      <c r="AZ34" s="42"/>
      <c r="BA34" s="42"/>
      <c r="BB34" s="11">
        <f>$AX$13+18</f>
        <v>20</v>
      </c>
      <c r="BC34" s="12">
        <f t="shared" si="27"/>
        <v>9</v>
      </c>
      <c r="BD34" s="40" t="str">
        <f t="shared" si="28"/>
        <v>G</v>
      </c>
      <c r="BE34" s="21" t="str">
        <f t="shared" si="29"/>
        <v>G</v>
      </c>
      <c r="BF34" s="65" t="str">
        <f t="shared" si="30"/>
        <v>G</v>
      </c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>
        <f t="shared" si="42"/>
        <v>20</v>
      </c>
      <c r="BS34" s="42">
        <f t="shared" si="38"/>
        <v>6</v>
      </c>
      <c r="BT34" s="81">
        <f t="shared" si="31"/>
        <v>1</v>
      </c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G34" s="7"/>
      <c r="CH34">
        <f t="shared" si="39"/>
        <v>34</v>
      </c>
      <c r="CI34">
        <f t="shared" si="32"/>
        <v>13</v>
      </c>
      <c r="CJ34" s="22">
        <f t="shared" si="33"/>
        <v>1</v>
      </c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1"/>
      <c r="CX34" s="42">
        <f t="shared" si="40"/>
        <v>31</v>
      </c>
      <c r="CY34" s="42">
        <f t="shared" si="34"/>
        <v>3</v>
      </c>
      <c r="CZ34" s="23" t="str">
        <f t="shared" si="35"/>
        <v>A</v>
      </c>
      <c r="DA34" s="42"/>
      <c r="DB34" s="42"/>
      <c r="DM34" s="7"/>
      <c r="DN34" s="14">
        <f t="shared" si="41"/>
        <v>35</v>
      </c>
      <c r="DO34" s="14">
        <f t="shared" si="36"/>
        <v>7</v>
      </c>
      <c r="DP34" s="110" t="str">
        <f t="shared" si="37"/>
        <v>1/7</v>
      </c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1"/>
    </row>
    <row r="35" spans="1:132" x14ac:dyDescent="0.25">
      <c r="A35" s="7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1"/>
      <c r="AM35" s="7"/>
      <c r="AW35" s="38">
        <v>35</v>
      </c>
      <c r="AX35" s="39">
        <f>$AX$10+19</f>
        <v>44666</v>
      </c>
      <c r="AY35" s="80">
        <v>19</v>
      </c>
      <c r="AZ35" s="42"/>
      <c r="BA35" s="42"/>
      <c r="BB35" s="11">
        <f>$AX$13+19</f>
        <v>21</v>
      </c>
      <c r="BC35" s="12">
        <f t="shared" si="27"/>
        <v>10</v>
      </c>
      <c r="BD35" s="40" t="str">
        <f t="shared" si="28"/>
        <v>H</v>
      </c>
      <c r="BE35" s="21" t="str">
        <f t="shared" si="29"/>
        <v>H</v>
      </c>
      <c r="BF35" s="65" t="str">
        <f t="shared" si="30"/>
        <v>H</v>
      </c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>
        <f t="shared" si="42"/>
        <v>21</v>
      </c>
      <c r="BS35" s="42">
        <f t="shared" si="38"/>
        <v>7</v>
      </c>
      <c r="BT35" s="81" t="str">
        <f t="shared" si="31"/>
        <v>1/7</v>
      </c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G35" s="7"/>
      <c r="CH35">
        <f t="shared" si="39"/>
        <v>35</v>
      </c>
      <c r="CI35">
        <f t="shared" si="32"/>
        <v>14</v>
      </c>
      <c r="CJ35" s="22" t="str">
        <f t="shared" si="33"/>
        <v>1/3</v>
      </c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1"/>
      <c r="CX35" s="42">
        <f t="shared" si="40"/>
        <v>32</v>
      </c>
      <c r="CY35" s="42">
        <f t="shared" si="34"/>
        <v>4</v>
      </c>
      <c r="CZ35" s="23" t="str">
        <f t="shared" si="35"/>
        <v>A</v>
      </c>
      <c r="DA35" s="42"/>
      <c r="DB35" s="42"/>
      <c r="DM35" s="7"/>
      <c r="DN35" s="14">
        <f t="shared" si="41"/>
        <v>36</v>
      </c>
      <c r="DO35" s="14">
        <f t="shared" si="36"/>
        <v>8</v>
      </c>
      <c r="DP35" s="110">
        <f t="shared" si="37"/>
        <v>7</v>
      </c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1"/>
    </row>
    <row r="36" spans="1:132" x14ac:dyDescent="0.25">
      <c r="A36" s="7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1"/>
      <c r="AM36" s="7"/>
      <c r="AW36" s="38">
        <v>36</v>
      </c>
      <c r="AX36" s="39">
        <f>$AX$10+20</f>
        <v>44667</v>
      </c>
      <c r="AY36" s="80">
        <v>20</v>
      </c>
      <c r="AZ36" s="42"/>
      <c r="BA36" s="42"/>
      <c r="BB36" s="11">
        <f>$AX$13+20</f>
        <v>22</v>
      </c>
      <c r="BC36" s="12">
        <f t="shared" si="27"/>
        <v>0</v>
      </c>
      <c r="BD36" s="40" t="str">
        <f t="shared" si="28"/>
        <v>I</v>
      </c>
      <c r="BE36" s="21" t="str">
        <f t="shared" si="29"/>
        <v>I</v>
      </c>
      <c r="BF36" s="65" t="str">
        <f t="shared" si="30"/>
        <v>I</v>
      </c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>
        <f t="shared" si="42"/>
        <v>22</v>
      </c>
      <c r="BS36" s="42">
        <f t="shared" si="38"/>
        <v>8</v>
      </c>
      <c r="BT36" s="81">
        <f t="shared" si="31"/>
        <v>7</v>
      </c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G36" s="7"/>
      <c r="CH36">
        <f t="shared" si="39"/>
        <v>36</v>
      </c>
      <c r="CI36">
        <f t="shared" si="32"/>
        <v>15</v>
      </c>
      <c r="CJ36" s="22">
        <f t="shared" si="33"/>
        <v>3</v>
      </c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1"/>
      <c r="CX36" s="42">
        <f t="shared" si="40"/>
        <v>33</v>
      </c>
      <c r="CY36" s="42">
        <f t="shared" si="34"/>
        <v>5</v>
      </c>
      <c r="CZ36" s="23" t="str">
        <f t="shared" si="35"/>
        <v>A</v>
      </c>
      <c r="DA36" s="42"/>
      <c r="DB36" s="42"/>
      <c r="DM36" s="7"/>
      <c r="DN36" s="14">
        <f t="shared" si="41"/>
        <v>37</v>
      </c>
      <c r="DO36" s="14">
        <f t="shared" si="36"/>
        <v>9</v>
      </c>
      <c r="DP36" s="110">
        <f t="shared" si="37"/>
        <v>7</v>
      </c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1"/>
    </row>
    <row r="37" spans="1:132" x14ac:dyDescent="0.25">
      <c r="A37" s="7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1"/>
      <c r="AM37" s="7"/>
      <c r="AW37" s="38">
        <v>37</v>
      </c>
      <c r="AX37" s="39">
        <f>$AX$10+21</f>
        <v>44668</v>
      </c>
      <c r="AY37" s="80">
        <v>21</v>
      </c>
      <c r="AZ37" s="42"/>
      <c r="BA37" s="42"/>
      <c r="BB37" s="11">
        <f>$AX$13+21</f>
        <v>23</v>
      </c>
      <c r="BC37" s="12">
        <f t="shared" si="27"/>
        <v>1</v>
      </c>
      <c r="BD37" s="40" t="str">
        <f t="shared" si="28"/>
        <v>J</v>
      </c>
      <c r="BE37" s="21" t="str">
        <f t="shared" si="29"/>
        <v>J</v>
      </c>
      <c r="BF37" s="65" t="str">
        <f t="shared" si="30"/>
        <v>J</v>
      </c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>
        <f t="shared" si="42"/>
        <v>23</v>
      </c>
      <c r="BS37" s="42">
        <f t="shared" si="38"/>
        <v>9</v>
      </c>
      <c r="BT37" s="81">
        <f t="shared" si="31"/>
        <v>7</v>
      </c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G37" s="7"/>
      <c r="CH37">
        <f t="shared" si="39"/>
        <v>37</v>
      </c>
      <c r="CI37">
        <f t="shared" si="32"/>
        <v>16</v>
      </c>
      <c r="CJ37" s="22">
        <f t="shared" si="33"/>
        <v>3</v>
      </c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1"/>
      <c r="CX37" s="42">
        <f t="shared" si="40"/>
        <v>34</v>
      </c>
      <c r="CY37" s="42">
        <f t="shared" si="34"/>
        <v>6</v>
      </c>
      <c r="CZ37" s="23" t="str">
        <f t="shared" si="35"/>
        <v>A</v>
      </c>
      <c r="DA37" s="42"/>
      <c r="DB37" s="42"/>
      <c r="DM37" s="7"/>
      <c r="DN37" s="14">
        <f t="shared" si="41"/>
        <v>38</v>
      </c>
      <c r="DO37" s="14">
        <f t="shared" si="36"/>
        <v>10</v>
      </c>
      <c r="DP37" s="110">
        <f t="shared" si="37"/>
        <v>7</v>
      </c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1"/>
    </row>
    <row r="38" spans="1:132" x14ac:dyDescent="0.25">
      <c r="A38" s="1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148" t="s">
        <v>38</v>
      </c>
      <c r="AG38" s="149" t="s">
        <v>39</v>
      </c>
      <c r="AH38" s="150"/>
      <c r="AI38" s="2"/>
      <c r="AJ38" s="2"/>
      <c r="AK38" s="2"/>
      <c r="AL38" s="3"/>
      <c r="AM38" s="7"/>
      <c r="AW38" s="38">
        <v>38</v>
      </c>
      <c r="AX38" s="39">
        <f>$AX$10+22</f>
        <v>44669</v>
      </c>
      <c r="AY38" s="80">
        <v>22</v>
      </c>
      <c r="AZ38" s="42"/>
      <c r="BA38" s="42"/>
      <c r="BB38" s="11">
        <f>$AX$13+22</f>
        <v>24</v>
      </c>
      <c r="BC38" s="12">
        <f t="shared" si="27"/>
        <v>2</v>
      </c>
      <c r="BD38" s="40" t="str">
        <f t="shared" si="28"/>
        <v>K</v>
      </c>
      <c r="BE38" s="21" t="str">
        <f t="shared" si="29"/>
        <v>K</v>
      </c>
      <c r="BF38" s="65" t="str">
        <f t="shared" si="30"/>
        <v>K</v>
      </c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>
        <f t="shared" si="42"/>
        <v>24</v>
      </c>
      <c r="BS38" s="42">
        <f t="shared" si="38"/>
        <v>10</v>
      </c>
      <c r="BT38" s="81">
        <f t="shared" si="31"/>
        <v>7</v>
      </c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G38" s="7"/>
      <c r="CH38">
        <f t="shared" si="39"/>
        <v>38</v>
      </c>
      <c r="CI38">
        <f t="shared" si="32"/>
        <v>17</v>
      </c>
      <c r="CJ38" s="22">
        <f t="shared" si="33"/>
        <v>3</v>
      </c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1"/>
      <c r="CX38" s="42">
        <f t="shared" si="40"/>
        <v>35</v>
      </c>
      <c r="CY38" s="42">
        <f t="shared" si="34"/>
        <v>7</v>
      </c>
      <c r="CZ38" s="23" t="str">
        <f t="shared" si="35"/>
        <v>A/B</v>
      </c>
      <c r="DA38" s="42"/>
      <c r="DB38" s="42"/>
      <c r="DM38" s="7"/>
      <c r="DN38" s="14">
        <f t="shared" si="41"/>
        <v>39</v>
      </c>
      <c r="DO38" s="14">
        <f t="shared" si="36"/>
        <v>11</v>
      </c>
      <c r="DP38" s="110">
        <f t="shared" si="37"/>
        <v>7</v>
      </c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1"/>
    </row>
    <row r="39" spans="1:132" x14ac:dyDescent="0.25">
      <c r="AW39" s="38">
        <v>39</v>
      </c>
      <c r="AX39" s="39">
        <f>$AX$10+23</f>
        <v>44670</v>
      </c>
      <c r="AY39" s="80">
        <v>23</v>
      </c>
      <c r="AZ39" s="42"/>
      <c r="BA39" s="42"/>
      <c r="BB39" s="11">
        <f>$AX$13+23</f>
        <v>25</v>
      </c>
      <c r="BC39" s="12">
        <f t="shared" si="27"/>
        <v>3</v>
      </c>
      <c r="BD39" s="40" t="str">
        <f t="shared" si="28"/>
        <v>A</v>
      </c>
      <c r="BE39" s="21" t="str">
        <f t="shared" si="29"/>
        <v>A</v>
      </c>
      <c r="BF39" s="65" t="str">
        <f t="shared" si="30"/>
        <v>A</v>
      </c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>
        <f t="shared" si="42"/>
        <v>25</v>
      </c>
      <c r="BS39" s="42">
        <f t="shared" si="38"/>
        <v>11</v>
      </c>
      <c r="BT39" s="81">
        <f t="shared" si="31"/>
        <v>7</v>
      </c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G39" s="7"/>
      <c r="CH39">
        <f t="shared" si="39"/>
        <v>39</v>
      </c>
      <c r="CI39">
        <f t="shared" si="32"/>
        <v>18</v>
      </c>
      <c r="CJ39" s="22">
        <f t="shared" si="33"/>
        <v>3</v>
      </c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1"/>
      <c r="CX39" s="42">
        <f t="shared" si="40"/>
        <v>36</v>
      </c>
      <c r="CY39" s="42">
        <f t="shared" si="34"/>
        <v>8</v>
      </c>
      <c r="CZ39" s="23" t="str">
        <f t="shared" si="35"/>
        <v xml:space="preserve">B </v>
      </c>
      <c r="DA39" s="42"/>
      <c r="DB39" s="42"/>
      <c r="DM39" s="7"/>
      <c r="DN39" s="14">
        <f t="shared" si="41"/>
        <v>40</v>
      </c>
      <c r="DO39" s="14">
        <f t="shared" si="36"/>
        <v>12</v>
      </c>
      <c r="DP39" s="110">
        <f t="shared" si="37"/>
        <v>7</v>
      </c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1"/>
    </row>
    <row r="40" spans="1:132" x14ac:dyDescent="0.25">
      <c r="AW40" s="38">
        <v>40</v>
      </c>
      <c r="AX40" s="39">
        <f>$AX$10+24</f>
        <v>44671</v>
      </c>
      <c r="AY40" s="80">
        <v>24</v>
      </c>
      <c r="AZ40" s="42"/>
      <c r="BA40" s="42"/>
      <c r="BB40" s="11">
        <f>$AX$13+24</f>
        <v>26</v>
      </c>
      <c r="BC40" s="12">
        <f t="shared" si="27"/>
        <v>4</v>
      </c>
      <c r="BD40" s="40" t="str">
        <f t="shared" si="28"/>
        <v>B</v>
      </c>
      <c r="BE40" s="21" t="str">
        <f t="shared" si="29"/>
        <v>B</v>
      </c>
      <c r="BF40" s="65" t="str">
        <f t="shared" si="30"/>
        <v>B</v>
      </c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>
        <f t="shared" si="42"/>
        <v>26</v>
      </c>
      <c r="BS40" s="42">
        <f t="shared" si="38"/>
        <v>12</v>
      </c>
      <c r="BT40" s="81">
        <f t="shared" si="31"/>
        <v>7</v>
      </c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G40" s="7"/>
      <c r="CH40">
        <f t="shared" si="39"/>
        <v>40</v>
      </c>
      <c r="CI40">
        <f t="shared" si="32"/>
        <v>19</v>
      </c>
      <c r="CJ40" s="22">
        <f t="shared" si="33"/>
        <v>3</v>
      </c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1"/>
      <c r="CX40" s="42">
        <f t="shared" si="40"/>
        <v>37</v>
      </c>
      <c r="CY40" s="42">
        <f t="shared" si="34"/>
        <v>9</v>
      </c>
      <c r="CZ40" s="23" t="str">
        <f t="shared" si="35"/>
        <v xml:space="preserve">B </v>
      </c>
      <c r="DA40" s="42"/>
      <c r="DB40" s="42"/>
      <c r="DM40" s="7"/>
      <c r="DN40" s="14">
        <f t="shared" si="41"/>
        <v>41</v>
      </c>
      <c r="DO40" s="14">
        <f t="shared" si="36"/>
        <v>13</v>
      </c>
      <c r="DP40" s="110">
        <f t="shared" si="37"/>
        <v>7</v>
      </c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1"/>
    </row>
    <row r="41" spans="1:132" x14ac:dyDescent="0.25">
      <c r="AW41" s="38">
        <v>41</v>
      </c>
      <c r="AX41" s="39">
        <f>$AX$10+25</f>
        <v>44672</v>
      </c>
      <c r="AY41" s="80">
        <v>25</v>
      </c>
      <c r="AZ41" s="42"/>
      <c r="BA41" s="42"/>
      <c r="BB41" s="11">
        <f>$AX$13+25</f>
        <v>27</v>
      </c>
      <c r="BC41" s="12">
        <f t="shared" si="27"/>
        <v>5</v>
      </c>
      <c r="BD41" s="40" t="str">
        <f t="shared" si="28"/>
        <v>C</v>
      </c>
      <c r="BE41" s="21" t="str">
        <f t="shared" si="29"/>
        <v>C</v>
      </c>
      <c r="BF41" s="65" t="str">
        <f t="shared" si="30"/>
        <v>C</v>
      </c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>
        <f t="shared" si="42"/>
        <v>27</v>
      </c>
      <c r="BS41" s="42">
        <f t="shared" si="38"/>
        <v>13</v>
      </c>
      <c r="BT41" s="81">
        <f t="shared" si="31"/>
        <v>7</v>
      </c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G41" s="7"/>
      <c r="CH41">
        <f t="shared" si="39"/>
        <v>41</v>
      </c>
      <c r="CI41">
        <f t="shared" si="32"/>
        <v>20</v>
      </c>
      <c r="CJ41" s="22">
        <f t="shared" si="33"/>
        <v>3</v>
      </c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1"/>
      <c r="CX41" s="42">
        <f t="shared" si="40"/>
        <v>38</v>
      </c>
      <c r="CY41" s="42">
        <f t="shared" si="34"/>
        <v>10</v>
      </c>
      <c r="CZ41" s="23" t="str">
        <f t="shared" si="35"/>
        <v xml:space="preserve">B </v>
      </c>
      <c r="DA41" s="42"/>
      <c r="DB41" s="42"/>
      <c r="DM41" s="7"/>
      <c r="DN41" s="14">
        <f t="shared" si="41"/>
        <v>42</v>
      </c>
      <c r="DO41" s="14">
        <f t="shared" si="36"/>
        <v>0</v>
      </c>
      <c r="DP41" s="110" t="str">
        <f t="shared" si="37"/>
        <v>7/1</v>
      </c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1"/>
    </row>
    <row r="42" spans="1:132" x14ac:dyDescent="0.25">
      <c r="AW42" s="38">
        <v>42</v>
      </c>
      <c r="AX42" s="39">
        <f>$AX$10+26</f>
        <v>44673</v>
      </c>
      <c r="AY42" s="80">
        <v>26</v>
      </c>
      <c r="AZ42" s="42"/>
      <c r="BA42" s="42"/>
      <c r="BB42" s="11">
        <f>$AX$13+26</f>
        <v>28</v>
      </c>
      <c r="BC42" s="12">
        <f t="shared" si="27"/>
        <v>6</v>
      </c>
      <c r="BD42" s="40" t="str">
        <f t="shared" si="28"/>
        <v>D</v>
      </c>
      <c r="BE42" s="21" t="str">
        <f t="shared" si="29"/>
        <v>D</v>
      </c>
      <c r="BF42" s="65" t="str">
        <f t="shared" si="30"/>
        <v>D</v>
      </c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>
        <f t="shared" si="42"/>
        <v>28</v>
      </c>
      <c r="BS42" s="42">
        <f t="shared" si="38"/>
        <v>0</v>
      </c>
      <c r="BT42" s="81" t="str">
        <f t="shared" si="31"/>
        <v>7/1</v>
      </c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G42" s="7"/>
      <c r="CH42">
        <f t="shared" si="39"/>
        <v>42</v>
      </c>
      <c r="CI42">
        <f t="shared" si="32"/>
        <v>0</v>
      </c>
      <c r="CJ42" s="22" t="str">
        <f t="shared" si="33"/>
        <v>3/2</v>
      </c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1"/>
      <c r="CX42" s="42">
        <f t="shared" si="40"/>
        <v>39</v>
      </c>
      <c r="CY42" s="42">
        <f t="shared" si="34"/>
        <v>11</v>
      </c>
      <c r="CZ42" s="23" t="str">
        <f t="shared" si="35"/>
        <v xml:space="preserve">B </v>
      </c>
      <c r="DA42" s="42"/>
      <c r="DB42" s="42"/>
      <c r="DM42" s="7"/>
      <c r="DN42" s="14">
        <f t="shared" si="41"/>
        <v>43</v>
      </c>
      <c r="DO42" s="14">
        <f t="shared" si="36"/>
        <v>1</v>
      </c>
      <c r="DP42" s="110">
        <f t="shared" si="37"/>
        <v>1</v>
      </c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1"/>
    </row>
    <row r="43" spans="1:132" x14ac:dyDescent="0.25">
      <c r="AW43" s="38">
        <v>43</v>
      </c>
      <c r="AX43" s="39">
        <f>$AX$10+27</f>
        <v>44674</v>
      </c>
      <c r="AY43" s="80">
        <v>27</v>
      </c>
      <c r="AZ43" s="42"/>
      <c r="BA43" s="42"/>
      <c r="BB43" s="11">
        <f>$AX$13+27</f>
        <v>29</v>
      </c>
      <c r="BC43" s="12">
        <f t="shared" si="27"/>
        <v>7</v>
      </c>
      <c r="BD43" s="40" t="str">
        <f t="shared" si="28"/>
        <v>E</v>
      </c>
      <c r="BE43" s="21" t="str">
        <f t="shared" si="29"/>
        <v>E</v>
      </c>
      <c r="BF43" s="65" t="str">
        <f t="shared" si="30"/>
        <v>E</v>
      </c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>
        <f t="shared" si="42"/>
        <v>29</v>
      </c>
      <c r="BS43" s="42">
        <f t="shared" si="38"/>
        <v>1</v>
      </c>
      <c r="BT43" s="81">
        <f t="shared" si="31"/>
        <v>1</v>
      </c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G43" s="7"/>
      <c r="CH43">
        <f t="shared" si="39"/>
        <v>43</v>
      </c>
      <c r="CI43">
        <f t="shared" si="32"/>
        <v>1</v>
      </c>
      <c r="CJ43" s="22">
        <f t="shared" si="33"/>
        <v>2</v>
      </c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1"/>
      <c r="CX43" s="42">
        <f t="shared" si="40"/>
        <v>40</v>
      </c>
      <c r="CY43" s="42">
        <f t="shared" si="34"/>
        <v>12</v>
      </c>
      <c r="CZ43" s="23" t="str">
        <f t="shared" si="35"/>
        <v xml:space="preserve">B </v>
      </c>
      <c r="DA43" s="42"/>
      <c r="DB43" s="42"/>
      <c r="DM43" s="7"/>
      <c r="DN43" s="14">
        <f t="shared" si="41"/>
        <v>44</v>
      </c>
      <c r="DO43" s="14">
        <f t="shared" si="36"/>
        <v>2</v>
      </c>
      <c r="DP43" s="110">
        <f t="shared" si="37"/>
        <v>1</v>
      </c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1"/>
    </row>
    <row r="44" spans="1:132" x14ac:dyDescent="0.25">
      <c r="AW44" s="38">
        <v>44</v>
      </c>
      <c r="AX44" s="39">
        <f>$AX$10+28</f>
        <v>44675</v>
      </c>
      <c r="AY44" s="80">
        <v>28</v>
      </c>
      <c r="AZ44" s="42"/>
      <c r="BA44" s="42"/>
      <c r="BB44" s="11">
        <f>$AX$13+28</f>
        <v>30</v>
      </c>
      <c r="BC44" s="12">
        <f t="shared" si="27"/>
        <v>8</v>
      </c>
      <c r="BD44" s="40" t="str">
        <f t="shared" si="28"/>
        <v>F</v>
      </c>
      <c r="BE44" s="21" t="str">
        <f t="shared" si="29"/>
        <v>F</v>
      </c>
      <c r="BF44" s="65" t="str">
        <f t="shared" si="30"/>
        <v>F</v>
      </c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>
        <f t="shared" si="42"/>
        <v>30</v>
      </c>
      <c r="BS44" s="42">
        <f t="shared" si="38"/>
        <v>2</v>
      </c>
      <c r="BT44" s="81">
        <f t="shared" si="31"/>
        <v>1</v>
      </c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G44" s="7"/>
      <c r="CH44">
        <f t="shared" si="39"/>
        <v>44</v>
      </c>
      <c r="CI44">
        <f t="shared" si="32"/>
        <v>2</v>
      </c>
      <c r="CJ44" s="22">
        <f t="shared" si="33"/>
        <v>2</v>
      </c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1"/>
      <c r="CX44" s="42">
        <f t="shared" si="40"/>
        <v>41</v>
      </c>
      <c r="CY44" s="42">
        <f t="shared" si="34"/>
        <v>13</v>
      </c>
      <c r="CZ44" s="23" t="str">
        <f t="shared" si="35"/>
        <v xml:space="preserve">B </v>
      </c>
      <c r="DA44" s="42"/>
      <c r="DB44" s="42"/>
      <c r="DM44" s="7"/>
      <c r="DN44" s="14">
        <f t="shared" si="41"/>
        <v>45</v>
      </c>
      <c r="DO44" s="14">
        <f t="shared" si="36"/>
        <v>3</v>
      </c>
      <c r="DP44" s="110">
        <f t="shared" si="37"/>
        <v>1</v>
      </c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1"/>
    </row>
    <row r="45" spans="1:132" x14ac:dyDescent="0.25">
      <c r="AW45" s="38">
        <v>45</v>
      </c>
      <c r="AX45" s="39">
        <f>$AX$10+29</f>
        <v>44676</v>
      </c>
      <c r="AY45" s="80">
        <v>29</v>
      </c>
      <c r="AZ45" s="42"/>
      <c r="BA45" s="42"/>
      <c r="BB45" s="11">
        <f>$AX$13+29</f>
        <v>31</v>
      </c>
      <c r="BC45" s="12">
        <f t="shared" si="27"/>
        <v>9</v>
      </c>
      <c r="BD45" s="40" t="str">
        <f t="shared" si="28"/>
        <v>G</v>
      </c>
      <c r="BE45" s="21" t="str">
        <f t="shared" si="29"/>
        <v>G</v>
      </c>
      <c r="BF45" s="65" t="str">
        <f t="shared" si="30"/>
        <v>G</v>
      </c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>
        <f t="shared" si="42"/>
        <v>31</v>
      </c>
      <c r="BS45" s="42">
        <f t="shared" si="38"/>
        <v>3</v>
      </c>
      <c r="BT45" s="81">
        <f t="shared" si="31"/>
        <v>1</v>
      </c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G45" s="7"/>
      <c r="CH45">
        <f t="shared" si="39"/>
        <v>45</v>
      </c>
      <c r="CI45">
        <f t="shared" si="32"/>
        <v>3</v>
      </c>
      <c r="CJ45" s="22">
        <f t="shared" si="33"/>
        <v>2</v>
      </c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1"/>
      <c r="CX45" s="42">
        <f t="shared" si="40"/>
        <v>42</v>
      </c>
      <c r="CY45" s="42">
        <f t="shared" si="34"/>
        <v>0</v>
      </c>
      <c r="CZ45" s="23" t="str">
        <f t="shared" si="35"/>
        <v>B/A</v>
      </c>
      <c r="DA45" s="42"/>
      <c r="DB45" s="42"/>
      <c r="DM45" s="7"/>
      <c r="DN45" s="14">
        <f t="shared" si="41"/>
        <v>46</v>
      </c>
      <c r="DO45" s="14">
        <f t="shared" si="36"/>
        <v>4</v>
      </c>
      <c r="DP45" s="110">
        <f t="shared" si="37"/>
        <v>1</v>
      </c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1"/>
    </row>
    <row r="46" spans="1:132" x14ac:dyDescent="0.25">
      <c r="AW46" s="38">
        <v>46</v>
      </c>
      <c r="AX46" s="39">
        <f>$AX$10+30</f>
        <v>44677</v>
      </c>
      <c r="AY46" s="80">
        <v>30</v>
      </c>
      <c r="AZ46" s="42"/>
      <c r="BA46" s="42"/>
      <c r="BB46" s="11">
        <f>$AX$13+30</f>
        <v>32</v>
      </c>
      <c r="BC46" s="12">
        <f t="shared" si="27"/>
        <v>10</v>
      </c>
      <c r="BD46" s="40" t="str">
        <f t="shared" si="28"/>
        <v>H</v>
      </c>
      <c r="BE46" s="21" t="str">
        <f t="shared" si="29"/>
        <v>H</v>
      </c>
      <c r="BF46" s="65" t="str">
        <f t="shared" si="30"/>
        <v>H</v>
      </c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>
        <f t="shared" si="42"/>
        <v>32</v>
      </c>
      <c r="BS46" s="42">
        <f t="shared" si="38"/>
        <v>4</v>
      </c>
      <c r="BT46" s="81">
        <f t="shared" si="31"/>
        <v>1</v>
      </c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G46" s="7"/>
      <c r="CH46">
        <f t="shared" si="39"/>
        <v>46</v>
      </c>
      <c r="CI46">
        <f t="shared" si="32"/>
        <v>4</v>
      </c>
      <c r="CJ46" s="22">
        <f t="shared" si="33"/>
        <v>2</v>
      </c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1"/>
      <c r="CX46" s="42">
        <f t="shared" si="40"/>
        <v>43</v>
      </c>
      <c r="CY46" s="42">
        <f t="shared" si="34"/>
        <v>1</v>
      </c>
      <c r="CZ46" s="23" t="str">
        <f t="shared" si="35"/>
        <v>A</v>
      </c>
      <c r="DA46" s="42"/>
      <c r="DB46" s="42"/>
      <c r="DM46" s="7"/>
      <c r="DN46" s="14">
        <f t="shared" si="41"/>
        <v>47</v>
      </c>
      <c r="DO46" s="14">
        <f t="shared" si="36"/>
        <v>5</v>
      </c>
      <c r="DP46" s="110">
        <f t="shared" si="37"/>
        <v>1</v>
      </c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1"/>
    </row>
    <row r="47" spans="1:132" x14ac:dyDescent="0.25">
      <c r="AW47" s="38">
        <v>47</v>
      </c>
      <c r="AX47" s="39">
        <f>$AX$10+31</f>
        <v>44678</v>
      </c>
      <c r="AY47" s="80">
        <v>31</v>
      </c>
      <c r="AZ47" s="42"/>
      <c r="BA47" s="42"/>
      <c r="BB47" s="11">
        <f>$AX$13+31</f>
        <v>33</v>
      </c>
      <c r="BC47" s="12">
        <f t="shared" si="27"/>
        <v>0</v>
      </c>
      <c r="BD47" s="40" t="str">
        <f t="shared" si="28"/>
        <v>I</v>
      </c>
      <c r="BE47" s="21" t="str">
        <f t="shared" si="29"/>
        <v>I</v>
      </c>
      <c r="BF47" s="65" t="str">
        <f t="shared" si="30"/>
        <v>I</v>
      </c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>
        <f t="shared" si="42"/>
        <v>33</v>
      </c>
      <c r="BS47" s="42">
        <f t="shared" si="38"/>
        <v>5</v>
      </c>
      <c r="BT47" s="81">
        <f t="shared" si="31"/>
        <v>1</v>
      </c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G47" s="7"/>
      <c r="CH47">
        <f t="shared" si="39"/>
        <v>47</v>
      </c>
      <c r="CI47">
        <f t="shared" si="32"/>
        <v>5</v>
      </c>
      <c r="CJ47" s="22">
        <f t="shared" si="33"/>
        <v>2</v>
      </c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1"/>
      <c r="CX47" s="42">
        <f t="shared" si="40"/>
        <v>44</v>
      </c>
      <c r="CY47" s="42">
        <f t="shared" si="34"/>
        <v>2</v>
      </c>
      <c r="CZ47" s="23" t="str">
        <f t="shared" si="35"/>
        <v>A</v>
      </c>
      <c r="DA47" s="42"/>
      <c r="DB47" s="42"/>
      <c r="DM47" s="7"/>
      <c r="DN47" s="14">
        <f t="shared" si="41"/>
        <v>48</v>
      </c>
      <c r="DO47" s="14">
        <f t="shared" si="36"/>
        <v>6</v>
      </c>
      <c r="DP47" s="110">
        <f t="shared" si="37"/>
        <v>1</v>
      </c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1"/>
    </row>
    <row r="48" spans="1:132" x14ac:dyDescent="0.25">
      <c r="AW48" s="38">
        <v>48</v>
      </c>
      <c r="AX48" s="39">
        <f>$AX$10+32</f>
        <v>44679</v>
      </c>
      <c r="AY48" s="80">
        <v>32</v>
      </c>
      <c r="AZ48" s="42"/>
      <c r="BA48" s="42"/>
      <c r="BB48" s="11">
        <f>$AX$13+32</f>
        <v>34</v>
      </c>
      <c r="BC48" s="12">
        <f t="shared" si="27"/>
        <v>1</v>
      </c>
      <c r="BD48" s="40" t="str">
        <f t="shared" si="28"/>
        <v>J</v>
      </c>
      <c r="BE48" s="21" t="str">
        <f t="shared" si="29"/>
        <v>J</v>
      </c>
      <c r="BF48" s="65" t="str">
        <f t="shared" si="30"/>
        <v>J</v>
      </c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>
        <f t="shared" si="42"/>
        <v>34</v>
      </c>
      <c r="BS48" s="42">
        <f t="shared" si="38"/>
        <v>6</v>
      </c>
      <c r="BT48" s="81">
        <f t="shared" si="31"/>
        <v>1</v>
      </c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G48" s="7"/>
      <c r="CH48">
        <f t="shared" si="39"/>
        <v>48</v>
      </c>
      <c r="CI48">
        <f t="shared" si="32"/>
        <v>6</v>
      </c>
      <c r="CJ48" s="22">
        <f t="shared" si="33"/>
        <v>2</v>
      </c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1"/>
      <c r="CX48" s="42">
        <f t="shared" si="40"/>
        <v>45</v>
      </c>
      <c r="CY48" s="42">
        <f t="shared" si="34"/>
        <v>3</v>
      </c>
      <c r="CZ48" s="23" t="str">
        <f t="shared" si="35"/>
        <v>A</v>
      </c>
      <c r="DA48" s="42"/>
      <c r="DB48" s="42"/>
      <c r="DM48" s="7"/>
      <c r="DN48" s="14">
        <f t="shared" si="41"/>
        <v>49</v>
      </c>
      <c r="DO48" s="14">
        <f t="shared" si="36"/>
        <v>7</v>
      </c>
      <c r="DP48" s="110" t="str">
        <f t="shared" si="37"/>
        <v>1/7</v>
      </c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1"/>
    </row>
    <row r="49" spans="49:132" x14ac:dyDescent="0.25">
      <c r="AW49" s="38">
        <v>49</v>
      </c>
      <c r="AX49" s="39">
        <f>$AX$10+33</f>
        <v>44680</v>
      </c>
      <c r="AY49" s="80">
        <v>33</v>
      </c>
      <c r="AZ49" s="42"/>
      <c r="BA49" s="42"/>
      <c r="BB49" s="11">
        <f>$AX$13+33</f>
        <v>35</v>
      </c>
      <c r="BC49" s="12">
        <f t="shared" si="27"/>
        <v>2</v>
      </c>
      <c r="BD49" s="40" t="str">
        <f t="shared" si="28"/>
        <v>K</v>
      </c>
      <c r="BE49" s="21" t="str">
        <f t="shared" si="29"/>
        <v>K</v>
      </c>
      <c r="BF49" s="65" t="str">
        <f t="shared" si="30"/>
        <v>K</v>
      </c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>
        <f t="shared" si="42"/>
        <v>35</v>
      </c>
      <c r="BS49" s="42">
        <f t="shared" si="38"/>
        <v>7</v>
      </c>
      <c r="BT49" s="81" t="str">
        <f t="shared" si="31"/>
        <v>1/7</v>
      </c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G49" s="7"/>
      <c r="CH49">
        <f t="shared" si="39"/>
        <v>49</v>
      </c>
      <c r="CI49">
        <f t="shared" si="32"/>
        <v>7</v>
      </c>
      <c r="CJ49" s="22" t="str">
        <f t="shared" si="33"/>
        <v>2/1</v>
      </c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1"/>
      <c r="CX49" s="42">
        <f t="shared" si="40"/>
        <v>46</v>
      </c>
      <c r="CY49" s="42">
        <f t="shared" si="34"/>
        <v>4</v>
      </c>
      <c r="CZ49" s="23" t="str">
        <f t="shared" si="35"/>
        <v>A</v>
      </c>
      <c r="DA49" s="42"/>
      <c r="DB49" s="42"/>
      <c r="DM49" s="7"/>
      <c r="DN49" s="14">
        <f t="shared" si="41"/>
        <v>50</v>
      </c>
      <c r="DO49" s="14">
        <f t="shared" si="36"/>
        <v>8</v>
      </c>
      <c r="DP49" s="110">
        <f t="shared" si="37"/>
        <v>7</v>
      </c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1"/>
    </row>
    <row r="50" spans="49:132" x14ac:dyDescent="0.25">
      <c r="DN50" s="42"/>
      <c r="DO50" s="42"/>
      <c r="DP50" s="23"/>
    </row>
    <row r="60" spans="49:132" x14ac:dyDescent="0.25"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</row>
  </sheetData>
  <mergeCells count="38">
    <mergeCell ref="DV9:DW9"/>
    <mergeCell ref="DX9:DZ9"/>
    <mergeCell ref="BB10:BD10"/>
    <mergeCell ref="BR10:BU10"/>
    <mergeCell ref="BV10:BX10"/>
    <mergeCell ref="CH10:CK10"/>
    <mergeCell ref="CL10:CN10"/>
    <mergeCell ref="CX10:DA10"/>
    <mergeCell ref="DB10:DD10"/>
    <mergeCell ref="CX9:DA9"/>
    <mergeCell ref="DB9:DD9"/>
    <mergeCell ref="DF9:DG9"/>
    <mergeCell ref="DH9:DJ9"/>
    <mergeCell ref="DN9:DQ9"/>
    <mergeCell ref="DR9:DT9"/>
    <mergeCell ref="BZ9:CA9"/>
    <mergeCell ref="DR10:DT10"/>
    <mergeCell ref="BR12:BU12"/>
    <mergeCell ref="CH12:CK12"/>
    <mergeCell ref="CX12:DA12"/>
    <mergeCell ref="DN12:DQ12"/>
    <mergeCell ref="BV9:BX9"/>
    <mergeCell ref="BR13:BU13"/>
    <mergeCell ref="CH13:CK13"/>
    <mergeCell ref="CX13:DA13"/>
    <mergeCell ref="DN13:DQ13"/>
    <mergeCell ref="DN10:DQ10"/>
    <mergeCell ref="CB9:CD9"/>
    <mergeCell ref="CH9:CK9"/>
    <mergeCell ref="CL9:CN9"/>
    <mergeCell ref="CP9:CQ9"/>
    <mergeCell ref="CR9:CT9"/>
    <mergeCell ref="B2:K4"/>
    <mergeCell ref="BB9:BD9"/>
    <mergeCell ref="BH9:BI9"/>
    <mergeCell ref="BJ9:BL9"/>
    <mergeCell ref="BR9:BU9"/>
    <mergeCell ref="Q2:AE4"/>
  </mergeCells>
  <conditionalFormatting sqref="BA7">
    <cfRule type="expression" dxfId="3" priority="10">
      <formula>BA7=4</formula>
    </cfRule>
    <cfRule type="expression" dxfId="2" priority="11">
      <formula>BA7=3</formula>
    </cfRule>
    <cfRule type="expression" dxfId="1" priority="12">
      <formula>BA7=2</formula>
    </cfRule>
  </conditionalFormatting>
  <conditionalFormatting sqref="BF15">
    <cfRule type="expression" dxfId="0" priority="13">
      <formula>"BA7=2"</formula>
    </cfRule>
  </conditionalFormatting>
  <conditionalFormatting sqref="AZ12">
    <cfRule type="expression" priority="2">
      <formula>BA7=3</formula>
    </cfRule>
    <cfRule type="expression" priority="3">
      <formula>BA7=3</formula>
    </cfRule>
  </conditionalFormatting>
  <hyperlinks>
    <hyperlink ref="AG38" r:id="rId1" xr:uid="{6E9E3C14-E78D-4F15-9558-533AFE13E387}"/>
  </hyperlinks>
  <pageMargins left="0" right="0" top="0.15748031496062992" bottom="0.15748031496062992" header="0.31496062992125984" footer="0.31496062992125984"/>
  <pageSetup paperSize="9" orientation="landscape" horizontalDpi="300" verticalDpi="3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Spinner 1">
              <controlPr defaultSize="0" autoPict="0">
                <anchor moveWithCells="1" sizeWithCells="1">
                  <from>
                    <xdr:col>12</xdr:col>
                    <xdr:colOff>7620</xdr:colOff>
                    <xdr:row>1</xdr:row>
                    <xdr:rowOff>7620</xdr:rowOff>
                  </from>
                  <to>
                    <xdr:col>14</xdr:col>
                    <xdr:colOff>251460</xdr:colOff>
                    <xdr:row>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Option Button 2">
              <controlPr defaultSize="0" autoFill="0" autoLine="0" autoPict="0">
                <anchor moveWithCells="1">
                  <from>
                    <xdr:col>32</xdr:col>
                    <xdr:colOff>7620</xdr:colOff>
                    <xdr:row>0</xdr:row>
                    <xdr:rowOff>60960</xdr:rowOff>
                  </from>
                  <to>
                    <xdr:col>35</xdr:col>
                    <xdr:colOff>182880</xdr:colOff>
                    <xdr:row>1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Option Button 3">
              <controlPr defaultSize="0" autoFill="0" autoLine="0" autoPict="0">
                <anchor moveWithCells="1">
                  <from>
                    <xdr:col>32</xdr:col>
                    <xdr:colOff>7620</xdr:colOff>
                    <xdr:row>1</xdr:row>
                    <xdr:rowOff>160020</xdr:rowOff>
                  </from>
                  <to>
                    <xdr:col>36</xdr:col>
                    <xdr:colOff>15240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8" name="Option Button 4">
              <controlPr defaultSize="0" autoFill="0" autoLine="0" autoPict="0">
                <anchor moveWithCells="1">
                  <from>
                    <xdr:col>32</xdr:col>
                    <xdr:colOff>7620</xdr:colOff>
                    <xdr:row>3</xdr:row>
                    <xdr:rowOff>30480</xdr:rowOff>
                  </from>
                  <to>
                    <xdr:col>35</xdr:col>
                    <xdr:colOff>205740</xdr:colOff>
                    <xdr:row>4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WERKSCHEMA</vt:lpstr>
      <vt:lpstr>WERKSCHEMA!Afdrukbereik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PLANNER</dc:title>
  <dc:creator>MD</dc:creator>
  <cp:lastModifiedBy>marcd</cp:lastModifiedBy>
  <cp:lastPrinted>2010-09-29T08:41:23Z</cp:lastPrinted>
  <dcterms:created xsi:type="dcterms:W3CDTF">2010-09-25T13:23:09Z</dcterms:created>
  <dcterms:modified xsi:type="dcterms:W3CDTF">2022-04-07T14:37:43Z</dcterms:modified>
</cp:coreProperties>
</file>