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ODS\Documents\"/>
    </mc:Choice>
  </mc:AlternateContent>
  <bookViews>
    <workbookView xWindow="0" yWindow="0" windowWidth="19200" windowHeight="76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Sheet1!$B$2:$Q$62</definedName>
  </definedNames>
  <calcPr calcId="162913"/>
</workbook>
</file>

<file path=xl/calcChain.xml><?xml version="1.0" encoding="utf-8"?>
<calcChain xmlns="http://schemas.openxmlformats.org/spreadsheetml/2006/main">
  <c r="K57" i="1" l="1"/>
  <c r="AC57" i="1" s="1"/>
  <c r="B57" i="1"/>
  <c r="C57" i="1" s="1"/>
  <c r="K47" i="1"/>
  <c r="L47" i="1" s="1"/>
  <c r="B47" i="1"/>
  <c r="T47" i="1" s="1"/>
  <c r="K37" i="1"/>
  <c r="L37" i="1" s="1"/>
  <c r="M37" i="1" s="1"/>
  <c r="B37" i="1"/>
  <c r="C37" i="1" s="1"/>
  <c r="D37" i="1" s="1"/>
  <c r="E37" i="1" s="1"/>
  <c r="F37" i="1" s="1"/>
  <c r="K27" i="1"/>
  <c r="B27" i="1"/>
  <c r="C27" i="1" s="1"/>
  <c r="D27" i="1" s="1"/>
  <c r="E27" i="1" s="1"/>
  <c r="F27" i="1" s="1"/>
  <c r="K17" i="1"/>
  <c r="AC17" i="1" s="1"/>
  <c r="B17" i="1"/>
  <c r="C17" i="1" s="1"/>
  <c r="K7" i="1"/>
  <c r="W2" i="1"/>
  <c r="W3" i="1" s="1"/>
  <c r="B7" i="1"/>
  <c r="AA26" i="1"/>
  <c r="AB26" i="1"/>
  <c r="AC26" i="1"/>
  <c r="AD26" i="1"/>
  <c r="AE26" i="1"/>
  <c r="AF26" i="1"/>
  <c r="AG26" i="1"/>
  <c r="L57" i="1"/>
  <c r="G37" i="1"/>
  <c r="H37" i="1" s="1"/>
  <c r="B38" i="1" s="1"/>
  <c r="AA3" i="1"/>
  <c r="AC27" i="1" l="1"/>
  <c r="AD57" i="1"/>
  <c r="T7" i="1"/>
  <c r="L27" i="1"/>
  <c r="M27" i="1" s="1"/>
  <c r="N27" i="1" s="1"/>
  <c r="AF27" i="1" s="1"/>
  <c r="V37" i="1"/>
  <c r="M57" i="1"/>
  <c r="AE57" i="1" s="1"/>
  <c r="L17" i="1"/>
  <c r="AD17" i="1" s="1"/>
  <c r="U57" i="1"/>
  <c r="T17" i="1"/>
  <c r="T57" i="1"/>
  <c r="X37" i="1"/>
  <c r="AC7" i="1"/>
  <c r="U17" i="1"/>
  <c r="AD47" i="1"/>
  <c r="M47" i="1"/>
  <c r="AC47" i="1"/>
  <c r="W37" i="1"/>
  <c r="T37" i="1"/>
  <c r="C7" i="1"/>
  <c r="U7" i="1" s="1"/>
  <c r="U37" i="1"/>
  <c r="AC37" i="1"/>
  <c r="AE37" i="1"/>
  <c r="Y37" i="1"/>
  <c r="U27" i="1"/>
  <c r="AD37" i="1"/>
  <c r="V27" i="1"/>
  <c r="Z37" i="1"/>
  <c r="W27" i="1"/>
  <c r="T27" i="1"/>
  <c r="T38" i="1"/>
  <c r="X27" i="1"/>
  <c r="G27" i="1"/>
  <c r="Y27" i="1" s="1"/>
  <c r="L7" i="1"/>
  <c r="AD7" i="1" s="1"/>
  <c r="C47" i="1"/>
  <c r="U47" i="1" s="1"/>
  <c r="M17" i="1"/>
  <c r="AE17" i="1" s="1"/>
  <c r="D57" i="1"/>
  <c r="V57" i="1" s="1"/>
  <c r="C38" i="1"/>
  <c r="U38" i="1" s="1"/>
  <c r="D17" i="1"/>
  <c r="V17" i="1" s="1"/>
  <c r="N37" i="1"/>
  <c r="AF37" i="1" s="1"/>
  <c r="O27" i="1" l="1"/>
  <c r="AG27" i="1" s="1"/>
  <c r="AE27" i="1"/>
  <c r="N57" i="1"/>
  <c r="AD27" i="1"/>
  <c r="D7" i="1"/>
  <c r="V7" i="1" s="1"/>
  <c r="M7" i="1"/>
  <c r="AE7" i="1" s="1"/>
  <c r="P27" i="1"/>
  <c r="AH27" i="1" s="1"/>
  <c r="O57" i="1"/>
  <c r="AF57" i="1"/>
  <c r="N47" i="1"/>
  <c r="AE47" i="1"/>
  <c r="H27" i="1"/>
  <c r="Z27" i="1" s="1"/>
  <c r="D47" i="1"/>
  <c r="V47" i="1" s="1"/>
  <c r="N17" i="1"/>
  <c r="AF17" i="1" s="1"/>
  <c r="N7" i="1"/>
  <c r="AF7" i="1" s="1"/>
  <c r="Q27" i="1"/>
  <c r="AI27" i="1" s="1"/>
  <c r="O37" i="1"/>
  <c r="AG37" i="1" s="1"/>
  <c r="E7" i="1"/>
  <c r="W7" i="1" s="1"/>
  <c r="E17" i="1"/>
  <c r="W17" i="1" s="1"/>
  <c r="E57" i="1"/>
  <c r="W57" i="1" s="1"/>
  <c r="D38" i="1"/>
  <c r="V38" i="1" s="1"/>
  <c r="AF47" i="1" l="1"/>
  <c r="O47" i="1"/>
  <c r="AG57" i="1"/>
  <c r="P57" i="1"/>
  <c r="B28" i="1"/>
  <c r="T28" i="1" s="1"/>
  <c r="O17" i="1"/>
  <c r="E47" i="1"/>
  <c r="F7" i="1"/>
  <c r="X7" i="1" s="1"/>
  <c r="F17" i="1"/>
  <c r="X17" i="1" s="1"/>
  <c r="P37" i="1"/>
  <c r="AH37" i="1" s="1"/>
  <c r="E38" i="1"/>
  <c r="W38" i="1" s="1"/>
  <c r="F57" i="1"/>
  <c r="X57" i="1" s="1"/>
  <c r="O7" i="1"/>
  <c r="AG7" i="1" s="1"/>
  <c r="K28" i="1"/>
  <c r="AC28" i="1" s="1"/>
  <c r="AG47" i="1" l="1"/>
  <c r="P47" i="1"/>
  <c r="AG17" i="1"/>
  <c r="P17" i="1"/>
  <c r="AH57" i="1"/>
  <c r="Q57" i="1"/>
  <c r="W47" i="1"/>
  <c r="F47" i="1"/>
  <c r="G7" i="1"/>
  <c r="C28" i="1"/>
  <c r="U28" i="1" s="1"/>
  <c r="Q37" i="1"/>
  <c r="AI37" i="1" s="1"/>
  <c r="G57" i="1"/>
  <c r="Y57" i="1" s="1"/>
  <c r="L28" i="1"/>
  <c r="AD28" i="1" s="1"/>
  <c r="P7" i="1"/>
  <c r="AH7" i="1" s="1"/>
  <c r="F38" i="1"/>
  <c r="X38" i="1" s="1"/>
  <c r="G17" i="1"/>
  <c r="Y17" i="1" s="1"/>
  <c r="AH47" i="1" l="1"/>
  <c r="Q47" i="1"/>
  <c r="Y7" i="1"/>
  <c r="H7" i="1"/>
  <c r="AI57" i="1"/>
  <c r="K58" i="1"/>
  <c r="X47" i="1"/>
  <c r="G47" i="1"/>
  <c r="AH17" i="1"/>
  <c r="Q17" i="1"/>
  <c r="D28" i="1"/>
  <c r="V28" i="1" s="1"/>
  <c r="K38" i="1"/>
  <c r="AC38" i="1" s="1"/>
  <c r="H17" i="1"/>
  <c r="Z17" i="1" s="1"/>
  <c r="Q7" i="1"/>
  <c r="AI7" i="1" s="1"/>
  <c r="G38" i="1"/>
  <c r="Y38" i="1" s="1"/>
  <c r="M28" i="1"/>
  <c r="AE28" i="1" s="1"/>
  <c r="H57" i="1"/>
  <c r="Z57" i="1" s="1"/>
  <c r="AI47" i="1" l="1"/>
  <c r="K48" i="1"/>
  <c r="Y47" i="1"/>
  <c r="H47" i="1"/>
  <c r="Z7" i="1"/>
  <c r="B8" i="1"/>
  <c r="AI17" i="1"/>
  <c r="K18" i="1"/>
  <c r="AC58" i="1"/>
  <c r="L58" i="1"/>
  <c r="E28" i="1"/>
  <c r="W28" i="1" s="1"/>
  <c r="L38" i="1"/>
  <c r="AD38" i="1" s="1"/>
  <c r="B58" i="1"/>
  <c r="T58" i="1" s="1"/>
  <c r="K8" i="1"/>
  <c r="AC8" i="1" s="1"/>
  <c r="N28" i="1"/>
  <c r="AF28" i="1" s="1"/>
  <c r="H38" i="1"/>
  <c r="Z38" i="1" s="1"/>
  <c r="B18" i="1"/>
  <c r="T18" i="1" s="1"/>
  <c r="AC48" i="1" l="1"/>
  <c r="L48" i="1"/>
  <c r="AD58" i="1"/>
  <c r="M58" i="1"/>
  <c r="T8" i="1"/>
  <c r="C8" i="1"/>
  <c r="AC18" i="1"/>
  <c r="L18" i="1"/>
  <c r="Z47" i="1"/>
  <c r="B48" i="1"/>
  <c r="F28" i="1"/>
  <c r="X28" i="1" s="1"/>
  <c r="M38" i="1"/>
  <c r="AE38" i="1" s="1"/>
  <c r="B39" i="1"/>
  <c r="T39" i="1" s="1"/>
  <c r="L8" i="1"/>
  <c r="AD8" i="1" s="1"/>
  <c r="C18" i="1"/>
  <c r="U18" i="1" s="1"/>
  <c r="O28" i="1"/>
  <c r="AG28" i="1" s="1"/>
  <c r="C58" i="1"/>
  <c r="U58" i="1" s="1"/>
  <c r="AD48" i="1" l="1"/>
  <c r="M48" i="1"/>
  <c r="T48" i="1"/>
  <c r="C48" i="1"/>
  <c r="U8" i="1"/>
  <c r="D8" i="1"/>
  <c r="AD18" i="1"/>
  <c r="M18" i="1"/>
  <c r="AE58" i="1"/>
  <c r="N58" i="1"/>
  <c r="N38" i="1"/>
  <c r="AF38" i="1" s="1"/>
  <c r="G28" i="1"/>
  <c r="Y28" i="1" s="1"/>
  <c r="D58" i="1"/>
  <c r="V58" i="1" s="1"/>
  <c r="M8" i="1"/>
  <c r="AE8" i="1" s="1"/>
  <c r="P28" i="1"/>
  <c r="AH28" i="1" s="1"/>
  <c r="D18" i="1"/>
  <c r="V18" i="1" s="1"/>
  <c r="C39" i="1"/>
  <c r="U39" i="1" s="1"/>
  <c r="AE48" i="1" l="1"/>
  <c r="N48" i="1"/>
  <c r="AF58" i="1"/>
  <c r="O58" i="1"/>
  <c r="V8" i="1"/>
  <c r="E8" i="1"/>
  <c r="AE18" i="1"/>
  <c r="N18" i="1"/>
  <c r="U48" i="1"/>
  <c r="D48" i="1"/>
  <c r="H28" i="1"/>
  <c r="Z28" i="1" s="1"/>
  <c r="O38" i="1"/>
  <c r="AG38" i="1" s="1"/>
  <c r="D39" i="1"/>
  <c r="V39" i="1" s="1"/>
  <c r="Q28" i="1"/>
  <c r="AI28" i="1" s="1"/>
  <c r="E18" i="1"/>
  <c r="W18" i="1" s="1"/>
  <c r="N8" i="1"/>
  <c r="AF8" i="1" s="1"/>
  <c r="E58" i="1"/>
  <c r="W58" i="1" s="1"/>
  <c r="AF48" i="1" l="1"/>
  <c r="O48" i="1"/>
  <c r="AF18" i="1"/>
  <c r="O18" i="1"/>
  <c r="AG58" i="1"/>
  <c r="P58" i="1"/>
  <c r="V48" i="1"/>
  <c r="E48" i="1"/>
  <c r="W8" i="1"/>
  <c r="F8" i="1"/>
  <c r="B29" i="1"/>
  <c r="T29" i="1" s="1"/>
  <c r="P38" i="1"/>
  <c r="AH38" i="1" s="1"/>
  <c r="F58" i="1"/>
  <c r="X58" i="1" s="1"/>
  <c r="F18" i="1"/>
  <c r="X18" i="1" s="1"/>
  <c r="K29" i="1"/>
  <c r="AC29" i="1" s="1"/>
  <c r="E39" i="1"/>
  <c r="W39" i="1" s="1"/>
  <c r="O8" i="1"/>
  <c r="AG8" i="1" s="1"/>
  <c r="AG48" i="1" l="1"/>
  <c r="P48" i="1"/>
  <c r="X8" i="1"/>
  <c r="G8" i="1"/>
  <c r="AH58" i="1"/>
  <c r="Q58" i="1"/>
  <c r="W48" i="1"/>
  <c r="F48" i="1"/>
  <c r="AG18" i="1"/>
  <c r="P18" i="1"/>
  <c r="Q38" i="1"/>
  <c r="AI38" i="1" s="1"/>
  <c r="C29" i="1"/>
  <c r="U29" i="1" s="1"/>
  <c r="P8" i="1"/>
  <c r="AH8" i="1" s="1"/>
  <c r="F39" i="1"/>
  <c r="X39" i="1" s="1"/>
  <c r="L29" i="1"/>
  <c r="AD29" i="1" s="1"/>
  <c r="G58" i="1"/>
  <c r="Y58" i="1" s="1"/>
  <c r="G18" i="1"/>
  <c r="Y18" i="1" s="1"/>
  <c r="AH48" i="1" l="1"/>
  <c r="Q48" i="1"/>
  <c r="AH18" i="1"/>
  <c r="Q18" i="1"/>
  <c r="AI58" i="1"/>
  <c r="K59" i="1"/>
  <c r="X48" i="1"/>
  <c r="G48" i="1"/>
  <c r="Y8" i="1"/>
  <c r="H8" i="1"/>
  <c r="D29" i="1"/>
  <c r="V29" i="1" s="1"/>
  <c r="K39" i="1"/>
  <c r="AC39" i="1" s="1"/>
  <c r="H18" i="1"/>
  <c r="Z18" i="1" s="1"/>
  <c r="G39" i="1"/>
  <c r="Y39" i="1" s="1"/>
  <c r="H58" i="1"/>
  <c r="Z58" i="1" s="1"/>
  <c r="Q8" i="1"/>
  <c r="AI8" i="1" s="1"/>
  <c r="M29" i="1"/>
  <c r="AE29" i="1" s="1"/>
  <c r="AI48" i="1" l="1"/>
  <c r="K49" i="1"/>
  <c r="Z8" i="1"/>
  <c r="B9" i="1"/>
  <c r="AC59" i="1"/>
  <c r="L59" i="1"/>
  <c r="Y48" i="1"/>
  <c r="H48" i="1"/>
  <c r="AI18" i="1"/>
  <c r="K19" i="1"/>
  <c r="E29" i="1"/>
  <c r="W29" i="1" s="1"/>
  <c r="L39" i="1"/>
  <c r="AD39" i="1" s="1"/>
  <c r="H39" i="1"/>
  <c r="Z39" i="1" s="1"/>
  <c r="K9" i="1"/>
  <c r="AC9" i="1" s="1"/>
  <c r="B19" i="1"/>
  <c r="T19" i="1" s="1"/>
  <c r="N29" i="1"/>
  <c r="AF29" i="1" s="1"/>
  <c r="B59" i="1"/>
  <c r="T59" i="1" s="1"/>
  <c r="AC49" i="1" l="1"/>
  <c r="L49" i="1"/>
  <c r="AC19" i="1"/>
  <c r="L19" i="1"/>
  <c r="AD59" i="1"/>
  <c r="M59" i="1"/>
  <c r="Z48" i="1"/>
  <c r="B49" i="1"/>
  <c r="T9" i="1"/>
  <c r="C9" i="1"/>
  <c r="M39" i="1"/>
  <c r="AE39" i="1" s="1"/>
  <c r="F29" i="1"/>
  <c r="X29" i="1" s="1"/>
  <c r="C19" i="1"/>
  <c r="U19" i="1" s="1"/>
  <c r="L9" i="1"/>
  <c r="AD9" i="1" s="1"/>
  <c r="C59" i="1"/>
  <c r="U59" i="1" s="1"/>
  <c r="B40" i="1"/>
  <c r="T40" i="1" s="1"/>
  <c r="O29" i="1"/>
  <c r="AG29" i="1" s="1"/>
  <c r="AD49" i="1" l="1"/>
  <c r="M49" i="1"/>
  <c r="U9" i="1"/>
  <c r="D9" i="1"/>
  <c r="AE59" i="1"/>
  <c r="N59" i="1"/>
  <c r="T49" i="1"/>
  <c r="C49" i="1"/>
  <c r="AD19" i="1"/>
  <c r="M19" i="1"/>
  <c r="N39" i="1"/>
  <c r="AF39" i="1" s="1"/>
  <c r="G29" i="1"/>
  <c r="Y29" i="1" s="1"/>
  <c r="P29" i="1"/>
  <c r="AH29" i="1" s="1"/>
  <c r="M9" i="1"/>
  <c r="AE9" i="1" s="1"/>
  <c r="D19" i="1"/>
  <c r="V19" i="1" s="1"/>
  <c r="C40" i="1"/>
  <c r="U40" i="1" s="1"/>
  <c r="D59" i="1"/>
  <c r="V59" i="1" s="1"/>
  <c r="AE49" i="1" l="1"/>
  <c r="N49" i="1"/>
  <c r="AE19" i="1"/>
  <c r="N19" i="1"/>
  <c r="AF59" i="1"/>
  <c r="O59" i="1"/>
  <c r="U49" i="1"/>
  <c r="D49" i="1"/>
  <c r="V9" i="1"/>
  <c r="E9" i="1"/>
  <c r="H29" i="1"/>
  <c r="Z29" i="1" s="1"/>
  <c r="O39" i="1"/>
  <c r="AG39" i="1" s="1"/>
  <c r="E19" i="1"/>
  <c r="W19" i="1" s="1"/>
  <c r="Q29" i="1"/>
  <c r="AI29" i="1" s="1"/>
  <c r="E59" i="1"/>
  <c r="W59" i="1" s="1"/>
  <c r="D40" i="1"/>
  <c r="V40" i="1" s="1"/>
  <c r="N9" i="1"/>
  <c r="AF9" i="1" s="1"/>
  <c r="AF49" i="1" l="1"/>
  <c r="O49" i="1"/>
  <c r="W9" i="1"/>
  <c r="F9" i="1"/>
  <c r="AG59" i="1"/>
  <c r="P59" i="1"/>
  <c r="V49" i="1"/>
  <c r="E49" i="1"/>
  <c r="AF19" i="1"/>
  <c r="O19" i="1"/>
  <c r="B30" i="1"/>
  <c r="T30" i="1" s="1"/>
  <c r="P39" i="1"/>
  <c r="AH39" i="1" s="1"/>
  <c r="O9" i="1"/>
  <c r="AG9" i="1" s="1"/>
  <c r="K30" i="1"/>
  <c r="AC30" i="1" s="1"/>
  <c r="E40" i="1"/>
  <c r="W40" i="1" s="1"/>
  <c r="F59" i="1"/>
  <c r="X59" i="1" s="1"/>
  <c r="F19" i="1"/>
  <c r="X19" i="1" s="1"/>
  <c r="AG49" i="1" l="1"/>
  <c r="P49" i="1"/>
  <c r="AH59" i="1"/>
  <c r="Q59" i="1"/>
  <c r="AG19" i="1"/>
  <c r="P19" i="1"/>
  <c r="W49" i="1"/>
  <c r="F49" i="1"/>
  <c r="X9" i="1"/>
  <c r="G9" i="1"/>
  <c r="Q39" i="1"/>
  <c r="AI39" i="1" s="1"/>
  <c r="C30" i="1"/>
  <c r="U30" i="1" s="1"/>
  <c r="L30" i="1"/>
  <c r="AD30" i="1" s="1"/>
  <c r="G19" i="1"/>
  <c r="Y19" i="1" s="1"/>
  <c r="G59" i="1"/>
  <c r="Y59" i="1" s="1"/>
  <c r="F40" i="1"/>
  <c r="X40" i="1" s="1"/>
  <c r="P9" i="1"/>
  <c r="AH9" i="1" s="1"/>
  <c r="AH49" i="1" l="1"/>
  <c r="Q49" i="1"/>
  <c r="Y9" i="1"/>
  <c r="H9" i="1"/>
  <c r="AH19" i="1"/>
  <c r="Q19" i="1"/>
  <c r="X49" i="1"/>
  <c r="G49" i="1"/>
  <c r="AI59" i="1"/>
  <c r="K60" i="1"/>
  <c r="K40" i="1"/>
  <c r="AC40" i="1" s="1"/>
  <c r="D30" i="1"/>
  <c r="V30" i="1" s="1"/>
  <c r="Q9" i="1"/>
  <c r="AI9" i="1" s="1"/>
  <c r="H19" i="1"/>
  <c r="Z19" i="1" s="1"/>
  <c r="G40" i="1"/>
  <c r="Y40" i="1" s="1"/>
  <c r="H59" i="1"/>
  <c r="Z59" i="1" s="1"/>
  <c r="M30" i="1"/>
  <c r="AE30" i="1" s="1"/>
  <c r="AI49" i="1" l="1"/>
  <c r="K50" i="1"/>
  <c r="AI19" i="1"/>
  <c r="K20" i="1"/>
  <c r="Y49" i="1"/>
  <c r="H49" i="1"/>
  <c r="Z9" i="1"/>
  <c r="B10" i="1"/>
  <c r="AC60" i="1"/>
  <c r="L60" i="1"/>
  <c r="L40" i="1"/>
  <c r="AD40" i="1" s="1"/>
  <c r="E30" i="1"/>
  <c r="W30" i="1" s="1"/>
  <c r="N30" i="1"/>
  <c r="AF30" i="1" s="1"/>
  <c r="B60" i="1"/>
  <c r="T60" i="1" s="1"/>
  <c r="H40" i="1"/>
  <c r="Z40" i="1" s="1"/>
  <c r="K10" i="1"/>
  <c r="AC10" i="1" s="1"/>
  <c r="B20" i="1"/>
  <c r="T20" i="1" s="1"/>
  <c r="AC50" i="1" l="1"/>
  <c r="L50" i="1"/>
  <c r="AD60" i="1"/>
  <c r="M60" i="1"/>
  <c r="Z49" i="1"/>
  <c r="B50" i="1"/>
  <c r="T10" i="1"/>
  <c r="C10" i="1"/>
  <c r="AC20" i="1"/>
  <c r="L20" i="1"/>
  <c r="F30" i="1"/>
  <c r="X30" i="1" s="1"/>
  <c r="M40" i="1"/>
  <c r="AE40" i="1" s="1"/>
  <c r="O30" i="1"/>
  <c r="AG30" i="1" s="1"/>
  <c r="C60" i="1"/>
  <c r="U60" i="1" s="1"/>
  <c r="B41" i="1"/>
  <c r="T41" i="1" s="1"/>
  <c r="C20" i="1"/>
  <c r="U20" i="1" s="1"/>
  <c r="L10" i="1"/>
  <c r="AD10" i="1" s="1"/>
  <c r="AD50" i="1" l="1"/>
  <c r="M50" i="1"/>
  <c r="AD20" i="1"/>
  <c r="M20" i="1"/>
  <c r="T50" i="1"/>
  <c r="C50" i="1"/>
  <c r="U10" i="1"/>
  <c r="D10" i="1"/>
  <c r="AE60" i="1"/>
  <c r="N60" i="1"/>
  <c r="N40" i="1"/>
  <c r="AF40" i="1" s="1"/>
  <c r="G30" i="1"/>
  <c r="Y30" i="1" s="1"/>
  <c r="M10" i="1"/>
  <c r="AE10" i="1" s="1"/>
  <c r="D60" i="1"/>
  <c r="V60" i="1" s="1"/>
  <c r="D20" i="1"/>
  <c r="V20" i="1" s="1"/>
  <c r="C41" i="1"/>
  <c r="U41" i="1" s="1"/>
  <c r="P30" i="1"/>
  <c r="AH30" i="1" s="1"/>
  <c r="AE50" i="1" l="1"/>
  <c r="N50" i="1"/>
  <c r="U50" i="1"/>
  <c r="D50" i="1"/>
  <c r="AF60" i="1"/>
  <c r="O60" i="1"/>
  <c r="V10" i="1"/>
  <c r="E10" i="1"/>
  <c r="AE20" i="1"/>
  <c r="N20" i="1"/>
  <c r="O40" i="1"/>
  <c r="AG40" i="1" s="1"/>
  <c r="H30" i="1"/>
  <c r="Z30" i="1" s="1"/>
  <c r="E20" i="1"/>
  <c r="W20" i="1" s="1"/>
  <c r="Q30" i="1"/>
  <c r="AI30" i="1" s="1"/>
  <c r="D41" i="1"/>
  <c r="V41" i="1" s="1"/>
  <c r="E60" i="1"/>
  <c r="W60" i="1" s="1"/>
  <c r="N10" i="1"/>
  <c r="AF10" i="1" s="1"/>
  <c r="AF50" i="1" l="1"/>
  <c r="O50" i="1"/>
  <c r="AF20" i="1"/>
  <c r="O20" i="1"/>
  <c r="AG60" i="1"/>
  <c r="P60" i="1"/>
  <c r="W10" i="1"/>
  <c r="F10" i="1"/>
  <c r="V50" i="1"/>
  <c r="E50" i="1"/>
  <c r="B31" i="1"/>
  <c r="T31" i="1" s="1"/>
  <c r="P40" i="1"/>
  <c r="AH40" i="1" s="1"/>
  <c r="O10" i="1"/>
  <c r="AG10" i="1" s="1"/>
  <c r="E41" i="1"/>
  <c r="W41" i="1" s="1"/>
  <c r="K31" i="1"/>
  <c r="AC31" i="1" s="1"/>
  <c r="F60" i="1"/>
  <c r="X60" i="1" s="1"/>
  <c r="F20" i="1"/>
  <c r="X20" i="1" s="1"/>
  <c r="AG50" i="1" l="1"/>
  <c r="P50" i="1"/>
  <c r="X10" i="1"/>
  <c r="G10" i="1"/>
  <c r="AG20" i="1"/>
  <c r="P20" i="1"/>
  <c r="W50" i="1"/>
  <c r="F50" i="1"/>
  <c r="AH60" i="1"/>
  <c r="Q60" i="1"/>
  <c r="Q40" i="1"/>
  <c r="AI40" i="1" s="1"/>
  <c r="C31" i="1"/>
  <c r="U31" i="1" s="1"/>
  <c r="G60" i="1"/>
  <c r="Y60" i="1" s="1"/>
  <c r="G20" i="1"/>
  <c r="Y20" i="1" s="1"/>
  <c r="F41" i="1"/>
  <c r="X41" i="1" s="1"/>
  <c r="P10" i="1"/>
  <c r="AH10" i="1" s="1"/>
  <c r="L31" i="1"/>
  <c r="AD31" i="1" s="1"/>
  <c r="AH50" i="1" l="1"/>
  <c r="Q50" i="1"/>
  <c r="AH20" i="1"/>
  <c r="Q20" i="1"/>
  <c r="X50" i="1"/>
  <c r="G50" i="1"/>
  <c r="Y10" i="1"/>
  <c r="H10" i="1"/>
  <c r="AI60" i="1"/>
  <c r="K61" i="1"/>
  <c r="K41" i="1"/>
  <c r="AC41" i="1" s="1"/>
  <c r="D31" i="1"/>
  <c r="V31" i="1" s="1"/>
  <c r="Q10" i="1"/>
  <c r="AI10" i="1" s="1"/>
  <c r="G41" i="1"/>
  <c r="Y41" i="1" s="1"/>
  <c r="M31" i="1"/>
  <c r="AE31" i="1" s="1"/>
  <c r="H20" i="1"/>
  <c r="Z20" i="1" s="1"/>
  <c r="H60" i="1"/>
  <c r="Z60" i="1" s="1"/>
  <c r="AI50" i="1" l="1"/>
  <c r="K51" i="1"/>
  <c r="AC61" i="1"/>
  <c r="L61" i="1"/>
  <c r="Y50" i="1"/>
  <c r="H50" i="1"/>
  <c r="Z10" i="1"/>
  <c r="B11" i="1"/>
  <c r="AI20" i="1"/>
  <c r="K21" i="1"/>
  <c r="E31" i="1"/>
  <c r="W31" i="1" s="1"/>
  <c r="L41" i="1"/>
  <c r="AD41" i="1" s="1"/>
  <c r="B61" i="1"/>
  <c r="T61" i="1" s="1"/>
  <c r="N31" i="1"/>
  <c r="AF31" i="1" s="1"/>
  <c r="B21" i="1"/>
  <c r="T21" i="1" s="1"/>
  <c r="H41" i="1"/>
  <c r="Z41" i="1" s="1"/>
  <c r="K11" i="1"/>
  <c r="AC11" i="1" s="1"/>
  <c r="AC51" i="1" l="1"/>
  <c r="L51" i="1"/>
  <c r="AC21" i="1"/>
  <c r="L21" i="1"/>
  <c r="Z50" i="1"/>
  <c r="B51" i="1"/>
  <c r="T11" i="1"/>
  <c r="C11" i="1"/>
  <c r="AD61" i="1"/>
  <c r="M61" i="1"/>
  <c r="F31" i="1"/>
  <c r="X31" i="1" s="1"/>
  <c r="M41" i="1"/>
  <c r="AE41" i="1" s="1"/>
  <c r="C61" i="1"/>
  <c r="U61" i="1" s="1"/>
  <c r="B42" i="1"/>
  <c r="T42" i="1" s="1"/>
  <c r="L11" i="1"/>
  <c r="AD11" i="1" s="1"/>
  <c r="C21" i="1"/>
  <c r="U21" i="1" s="1"/>
  <c r="O31" i="1"/>
  <c r="AG31" i="1" s="1"/>
  <c r="AD51" i="1" l="1"/>
  <c r="M51" i="1"/>
  <c r="T51" i="1"/>
  <c r="C51" i="1"/>
  <c r="AE61" i="1"/>
  <c r="N61" i="1"/>
  <c r="U11" i="1"/>
  <c r="D11" i="1"/>
  <c r="AD21" i="1"/>
  <c r="M21" i="1"/>
  <c r="G31" i="1"/>
  <c r="Y31" i="1" s="1"/>
  <c r="N41" i="1"/>
  <c r="AF41" i="1" s="1"/>
  <c r="P31" i="1"/>
  <c r="AH31" i="1" s="1"/>
  <c r="D61" i="1"/>
  <c r="V61" i="1" s="1"/>
  <c r="M11" i="1"/>
  <c r="AE11" i="1" s="1"/>
  <c r="D21" i="1"/>
  <c r="V21" i="1" s="1"/>
  <c r="C42" i="1"/>
  <c r="U42" i="1" s="1"/>
  <c r="AE51" i="1" l="1"/>
  <c r="N51" i="1"/>
  <c r="AE21" i="1"/>
  <c r="N21" i="1"/>
  <c r="AF61" i="1"/>
  <c r="O61" i="1"/>
  <c r="V11" i="1"/>
  <c r="E11" i="1"/>
  <c r="U51" i="1"/>
  <c r="D51" i="1"/>
  <c r="O41" i="1"/>
  <c r="AG41" i="1" s="1"/>
  <c r="H31" i="1"/>
  <c r="Z31" i="1" s="1"/>
  <c r="E21" i="1"/>
  <c r="W21" i="1" s="1"/>
  <c r="N11" i="1"/>
  <c r="AF11" i="1" s="1"/>
  <c r="D42" i="1"/>
  <c r="V42" i="1" s="1"/>
  <c r="E61" i="1"/>
  <c r="W61" i="1" s="1"/>
  <c r="Q31" i="1"/>
  <c r="AI31" i="1" s="1"/>
  <c r="AF51" i="1" l="1"/>
  <c r="O51" i="1"/>
  <c r="V51" i="1"/>
  <c r="E51" i="1"/>
  <c r="AG61" i="1"/>
  <c r="P61" i="1"/>
  <c r="W11" i="1"/>
  <c r="F11" i="1"/>
  <c r="AF21" i="1"/>
  <c r="O21" i="1"/>
  <c r="B32" i="1"/>
  <c r="T32" i="1" s="1"/>
  <c r="P41" i="1"/>
  <c r="AH41" i="1" s="1"/>
  <c r="F61" i="1"/>
  <c r="X61" i="1" s="1"/>
  <c r="O11" i="1"/>
  <c r="AG11" i="1" s="1"/>
  <c r="K32" i="1"/>
  <c r="AC32" i="1" s="1"/>
  <c r="E42" i="1"/>
  <c r="W42" i="1" s="1"/>
  <c r="F21" i="1"/>
  <c r="X21" i="1" s="1"/>
  <c r="AG51" i="1" l="1"/>
  <c r="P51" i="1"/>
  <c r="AG21" i="1"/>
  <c r="P21" i="1"/>
  <c r="X11" i="1"/>
  <c r="G11" i="1"/>
  <c r="W51" i="1"/>
  <c r="F51" i="1"/>
  <c r="AH61" i="1"/>
  <c r="Q61" i="1"/>
  <c r="C32" i="1"/>
  <c r="U32" i="1" s="1"/>
  <c r="Q41" i="1"/>
  <c r="AI41" i="1" s="1"/>
  <c r="G21" i="1"/>
  <c r="Y21" i="1" s="1"/>
  <c r="P11" i="1"/>
  <c r="AH11" i="1" s="1"/>
  <c r="F42" i="1"/>
  <c r="X42" i="1" s="1"/>
  <c r="L32" i="1"/>
  <c r="AD32" i="1" s="1"/>
  <c r="G61" i="1"/>
  <c r="Y61" i="1" s="1"/>
  <c r="AH51" i="1" l="1"/>
  <c r="Q51" i="1"/>
  <c r="Y11" i="1"/>
  <c r="H11" i="1"/>
  <c r="AI61" i="1"/>
  <c r="K62" i="1"/>
  <c r="X51" i="1"/>
  <c r="G51" i="1"/>
  <c r="AH21" i="1"/>
  <c r="Q21" i="1"/>
  <c r="K42" i="1"/>
  <c r="AC42" i="1" s="1"/>
  <c r="D32" i="1"/>
  <c r="V32" i="1" s="1"/>
  <c r="G42" i="1"/>
  <c r="Y42" i="1" s="1"/>
  <c r="H61" i="1"/>
  <c r="Z61" i="1" s="1"/>
  <c r="M32" i="1"/>
  <c r="AE32" i="1" s="1"/>
  <c r="Q11" i="1"/>
  <c r="AI11" i="1" s="1"/>
  <c r="H21" i="1"/>
  <c r="Z21" i="1" s="1"/>
  <c r="AI51" i="1" l="1"/>
  <c r="K52" i="1"/>
  <c r="L62" i="1"/>
  <c r="AC62" i="1"/>
  <c r="Y51" i="1"/>
  <c r="H51" i="1"/>
  <c r="Z11" i="1"/>
  <c r="B12" i="1"/>
  <c r="AI21" i="1"/>
  <c r="K22" i="1"/>
  <c r="L42" i="1"/>
  <c r="AD42" i="1" s="1"/>
  <c r="E32" i="1"/>
  <c r="W32" i="1" s="1"/>
  <c r="K12" i="1"/>
  <c r="AC12" i="1" s="1"/>
  <c r="H42" i="1"/>
  <c r="Z42" i="1" s="1"/>
  <c r="B22" i="1"/>
  <c r="T22" i="1" s="1"/>
  <c r="N32" i="1"/>
  <c r="AF32" i="1" s="1"/>
  <c r="B62" i="1"/>
  <c r="AC52" i="1" l="1"/>
  <c r="L52" i="1"/>
  <c r="AC22" i="1"/>
  <c r="L22" i="1"/>
  <c r="Z51" i="1"/>
  <c r="B52" i="1"/>
  <c r="T12" i="1"/>
  <c r="C12" i="1"/>
  <c r="M62" i="1"/>
  <c r="AD62" i="1"/>
  <c r="F32" i="1"/>
  <c r="X32" i="1" s="1"/>
  <c r="M42" i="1"/>
  <c r="AE42" i="1" s="1"/>
  <c r="T62" i="1"/>
  <c r="C62" i="1"/>
  <c r="O32" i="1"/>
  <c r="AG32" i="1" s="1"/>
  <c r="C22" i="1"/>
  <c r="U22" i="1" s="1"/>
  <c r="L12" i="1"/>
  <c r="AD12" i="1" s="1"/>
  <c r="AD52" i="1" l="1"/>
  <c r="M52" i="1"/>
  <c r="N62" i="1"/>
  <c r="AE62" i="1"/>
  <c r="U12" i="1"/>
  <c r="D12" i="1"/>
  <c r="AD22" i="1"/>
  <c r="M22" i="1"/>
  <c r="T52" i="1"/>
  <c r="C52" i="1"/>
  <c r="G32" i="1"/>
  <c r="Y32" i="1" s="1"/>
  <c r="N42" i="1"/>
  <c r="AF42" i="1" s="1"/>
  <c r="P32" i="1"/>
  <c r="AH32" i="1" s="1"/>
  <c r="D22" i="1"/>
  <c r="V22" i="1" s="1"/>
  <c r="U62" i="1"/>
  <c r="D62" i="1"/>
  <c r="M12" i="1"/>
  <c r="AE12" i="1" s="1"/>
  <c r="AE52" i="1" l="1"/>
  <c r="N52" i="1"/>
  <c r="U52" i="1"/>
  <c r="D52" i="1"/>
  <c r="AE22" i="1"/>
  <c r="N22" i="1"/>
  <c r="V12" i="1"/>
  <c r="E12" i="1"/>
  <c r="O62" i="1"/>
  <c r="AF62" i="1"/>
  <c r="H32" i="1"/>
  <c r="Z32" i="1" s="1"/>
  <c r="O42" i="1"/>
  <c r="AG42" i="1" s="1"/>
  <c r="V62" i="1"/>
  <c r="E62" i="1"/>
  <c r="Q32" i="1"/>
  <c r="AI32" i="1" s="1"/>
  <c r="N12" i="1"/>
  <c r="AF12" i="1" s="1"/>
  <c r="E22" i="1"/>
  <c r="W22" i="1" s="1"/>
  <c r="AF52" i="1" l="1"/>
  <c r="O52" i="1"/>
  <c r="AF22" i="1"/>
  <c r="O22" i="1"/>
  <c r="P62" i="1"/>
  <c r="AG62" i="1"/>
  <c r="W12" i="1"/>
  <c r="F12" i="1"/>
  <c r="V52" i="1"/>
  <c r="E52" i="1"/>
  <c r="P42" i="1"/>
  <c r="AH42" i="1" s="1"/>
  <c r="F22" i="1"/>
  <c r="X22" i="1" s="1"/>
  <c r="W62" i="1"/>
  <c r="F62" i="1"/>
  <c r="O12" i="1"/>
  <c r="AG12" i="1" s="1"/>
  <c r="AG52" i="1" l="1"/>
  <c r="P52" i="1"/>
  <c r="W52" i="1"/>
  <c r="F52" i="1"/>
  <c r="AH62" i="1"/>
  <c r="Q62" i="1"/>
  <c r="AI62" i="1" s="1"/>
  <c r="X12" i="1"/>
  <c r="G12" i="1"/>
  <c r="AG22" i="1"/>
  <c r="P22" i="1"/>
  <c r="Q42" i="1"/>
  <c r="AI42" i="1" s="1"/>
  <c r="P12" i="1"/>
  <c r="AH12" i="1" s="1"/>
  <c r="G22" i="1"/>
  <c r="Y22" i="1" s="1"/>
  <c r="X62" i="1"/>
  <c r="G62" i="1"/>
  <c r="AH52" i="1" l="1"/>
  <c r="Q52" i="1"/>
  <c r="AI52" i="1" s="1"/>
  <c r="Y12" i="1"/>
  <c r="H12" i="1"/>
  <c r="Z12" i="1" s="1"/>
  <c r="X52" i="1"/>
  <c r="G52" i="1"/>
  <c r="AH22" i="1"/>
  <c r="Q22" i="1"/>
  <c r="AI22" i="1" s="1"/>
  <c r="H22" i="1"/>
  <c r="Z22" i="1" s="1"/>
  <c r="Y62" i="1"/>
  <c r="H62" i="1"/>
  <c r="Z62" i="1" s="1"/>
  <c r="Q12" i="1"/>
  <c r="AI12" i="1" s="1"/>
  <c r="Y52" i="1" l="1"/>
  <c r="H52" i="1"/>
  <c r="Z52" i="1" s="1"/>
</calcChain>
</file>

<file path=xl/sharedStrings.xml><?xml version="1.0" encoding="utf-8"?>
<sst xmlns="http://schemas.openxmlformats.org/spreadsheetml/2006/main" count="101" uniqueCount="22">
  <si>
    <t>M</t>
  </si>
  <si>
    <t>D</t>
  </si>
  <si>
    <t>W</t>
  </si>
  <si>
    <t>V</t>
  </si>
  <si>
    <t>Z</t>
  </si>
  <si>
    <t>JANUARI</t>
  </si>
  <si>
    <t>FEBRUARI</t>
  </si>
  <si>
    <t>JAAR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</si>
  <si>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</si>
  <si>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</si>
  <si>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</si>
  <si>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</si>
  <si>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</si>
  <si>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</si>
  <si>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</si>
  <si>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</si>
  <si>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</si>
  <si>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</si>
  <si>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 = rustdag</t>
  </si>
  <si>
    <t xml:space="preserve"> = werkdag</t>
  </si>
  <si>
    <t>PLOEG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</si>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</sst>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0" fontId="0" fillId="2" borderId="1" xfId="0" applyFill="1" applyBorder="1"/>
    <xf numFmtId="0" fontId="0" fillId="0" borderId="1" xfId="0" applyBorder="1"/>
    <xf numFmtId="0" fontId="0" fillId="0" borderId="0" xfId="0" quotePrefix="1"/>
    <xf numFmtId="0" fontId="0" fillId="0" borderId="0" xfId="0" applyNumberFormat="1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3"/>
  <sheetViews>
    <sheetView showGridLines="0" showRowColHeaders="0" tabSelected="1" zoomScaleNormal="100" zoomScaleSheetLayoutView="100" workbookViewId="0">
      <selection activeCell="E3" sqref="E3:G3"/>
    </sheetView>
  </sheetViews>
  <sheetFormatPr defaultRowHeight="12.75" x14ac:dyDescent="0.35"/>
  <cols>
    <col min="2" max="19" width="3.73046875" customWidth="1"/>
    <col min="20" max="35" width="3.73046875" hidden="1" customWidth="1"/>
  </cols>
  <sheetData>
    <row r="1" spans="2:37" ht="13.15" thickBot="1" x14ac:dyDescent="0.4"/>
    <row r="2" spans="2:37" ht="13.15" thickBot="1" x14ac:dyDescent="0.4">
      <c r="B2" s="24" t="s">
        <v>7</v>
      </c>
      <c r="C2" s="24"/>
      <c r="D2" s="24"/>
      <c r="E2" s="27">
        <v>2017</v>
      </c>
      <c r="F2" s="27"/>
      <c r="G2" s="27"/>
      <c r="K2" s="6"/>
      <c r="L2" s="8" t="s">
        <v>19</v>
      </c>
      <c r="T2" s="2"/>
      <c r="W2" s="3">
        <f>DAY(DATE(E2,2,29))</f>
        <v>1</v>
      </c>
      <c r="X2" s="2"/>
    </row>
    <row r="3" spans="2:37" ht="13.15" thickBot="1" x14ac:dyDescent="0.4">
      <c r="B3" s="25" t="s">
        <v>20</v>
      </c>
      <c r="C3" s="26"/>
      <c r="D3" s="26"/>
      <c r="E3" s="28" t="s">
        <v>21</v>
      </c>
      <c r="F3" s="29"/>
      <c r="G3" s="29"/>
      <c r="K3" s="7"/>
      <c r="L3" s="8" t="s">
        <v>18</v>
      </c>
      <c r="T3" s="2"/>
      <c r="W3">
        <f>IF(W2=1,28,29)</f>
        <v>28</v>
      </c>
      <c r="X3" s="2"/>
      <c r="AA3">
        <f ca="1">COLUMN(INDIRECT(E3&amp;1))+39845</f>
        <v>39846</v>
      </c>
    </row>
    <row r="4" spans="2:37" ht="13.15" thickBot="1" x14ac:dyDescent="0.4">
      <c r="W4" s="2"/>
      <c r="AK4" s="3"/>
    </row>
    <row r="5" spans="2:37" ht="13.5" thickTop="1" thickBot="1" x14ac:dyDescent="0.4">
      <c r="B5" s="21" t="s">
        <v>5</v>
      </c>
      <c r="C5" s="22"/>
      <c r="D5" s="22"/>
      <c r="E5" s="22"/>
      <c r="F5" s="22"/>
      <c r="G5" s="22"/>
      <c r="H5" s="23"/>
      <c r="K5" s="21" t="s">
        <v>6</v>
      </c>
      <c r="L5" s="22"/>
      <c r="M5" s="22"/>
      <c r="N5" s="22"/>
      <c r="O5" s="22"/>
      <c r="P5" s="22"/>
      <c r="Q5" s="23"/>
      <c r="W5" s="3"/>
      <c r="AD5" s="2"/>
    </row>
    <row r="6" spans="2:37" x14ac:dyDescent="0.35">
      <c r="B6" s="10" t="s">
        <v>0</v>
      </c>
      <c r="C6" s="11" t="s">
        <v>1</v>
      </c>
      <c r="D6" s="11" t="s">
        <v>2</v>
      </c>
      <c r="E6" s="11" t="s">
        <v>1</v>
      </c>
      <c r="F6" s="11" t="s">
        <v>3</v>
      </c>
      <c r="G6" s="11" t="s">
        <v>4</v>
      </c>
      <c r="H6" s="12" t="s">
        <v>4</v>
      </c>
      <c r="I6" s="1"/>
      <c r="J6" s="1"/>
      <c r="K6" s="10" t="s">
        <v>0</v>
      </c>
      <c r="L6" s="11" t="s">
        <v>1</v>
      </c>
      <c r="M6" s="11" t="s">
        <v>2</v>
      </c>
      <c r="N6" s="11" t="s">
        <v>1</v>
      </c>
      <c r="O6" s="11" t="s">
        <v>3</v>
      </c>
      <c r="P6" s="11" t="s">
        <v>4</v>
      </c>
      <c r="Q6" s="13" t="s">
        <v>4</v>
      </c>
    </row>
    <row r="7" spans="2:37" x14ac:dyDescent="0.35">
      <c r="B7" s="14" t="str">
        <f>IF(WEEKDAY(DATE($E$2,1,1))=2,1,IF(A7="","",A7+1))</f>
        <v/>
      </c>
      <c r="C7" s="15" t="str">
        <f>IF(WEEKDAY(DATE($E$2,1,1))=3,1,IF(B7="","",B7+1))</f>
        <v/>
      </c>
      <c r="D7" s="15" t="str">
        <f>IF(WEEKDAY(DATE($E$2,1,1))=4,1,IF(C7="","",C7+1))</f>
        <v/>
      </c>
      <c r="E7" s="15" t="str">
        <f>IF(WEEKDAY(DATE($E$2,1,1))=5,1,IF(D7="","",D7+1))</f>
        <v/>
      </c>
      <c r="F7" s="15" t="str">
        <f>IF(WEEKDAY(DATE($E$2,1,1))=6,1,IF(E7="","",E7+1))</f>
        <v/>
      </c>
      <c r="G7" s="15" t="str">
        <f>IF(WEEKDAY(DATE($E$2,1,1))=7,1,IF(F7="","",F7+1))</f>
        <v/>
      </c>
      <c r="H7" s="16">
        <f>IF(WEEKDAY(DATE($E$2,1,1))=1,1,IF(G7="","",G7+1))</f>
        <v>1</v>
      </c>
      <c r="I7" s="17"/>
      <c r="J7" s="17"/>
      <c r="K7" s="14" t="str">
        <f>IF(WEEKDAY(DATE($E$2,2,1))=2,1,IF(J7="","",J7+1))</f>
        <v/>
      </c>
      <c r="L7" s="15" t="str">
        <f>IF(WEEKDAY(DATE($E$2,2,1))=3,1,IF(K7="","",K7+1))</f>
        <v/>
      </c>
      <c r="M7" s="15">
        <f>IF(WEEKDAY(DATE($E$2,2,1))=4,1,IF(L7="","",L7+1))</f>
        <v>1</v>
      </c>
      <c r="N7" s="15">
        <f>IF(WEEKDAY(DATE($E$2,2,1))=5,1,IF(M7="","",M7+1))</f>
        <v>2</v>
      </c>
      <c r="O7" s="15">
        <f>IF(WEEKDAY(DATE($E$2,2,1))=6,1,IF(N7="","",N7+1))</f>
        <v>3</v>
      </c>
      <c r="P7" s="15">
        <f>IF(WEEKDAY(DATE($E$2,2,1))=7,1,IF(O7="","",O7+1))</f>
        <v>4</v>
      </c>
      <c r="Q7" s="16">
        <f>IF(WEEKDAY(DATE($E$2,2,1))=1,1,IF(P7="","",P7+1))</f>
        <v>5</v>
      </c>
      <c r="T7" s="9" t="str">
        <f t="shared" ref="T7:Y12" si="0">IF(B7="","",IF(OR((DATE($E$2,1,B7)-$AA$3)/11-INT((DATE($E$2,1,B7)-$AA$3)/11)&gt;0.5,(DATE($E$2,1,B7)-$AA$3)/11-INT((DATE($E$2,1,B7)-$AA$3)/11)&lt;0.05),"true","false"))</f>
        <v/>
      </c>
      <c r="U7" s="9" t="str">
        <f t="shared" si="0"/>
        <v/>
      </c>
      <c r="V7" s="9" t="str">
        <f t="shared" si="0"/>
        <v/>
      </c>
      <c r="W7" s="9" t="str">
        <f t="shared" si="0"/>
        <v/>
      </c>
      <c r="X7" s="9" t="str">
        <f t="shared" si="0"/>
        <v/>
      </c>
      <c r="Y7" s="9" t="str">
        <f t="shared" si="0"/>
        <v/>
      </c>
      <c r="Z7" s="9" t="str">
        <f ca="1">IF(H7="","",IF(OR((DATE($E$2,1,H7)-AA3)/11-INT((DATE($E$2,1,H7)-$AA$3)/11)&gt;0.5,(DATE($E$2,1,H7)-$AA$3)/11-INT((DATE($E$2,1,H7)-$AA$3)/11)&lt;0.05),"true","false"))</f>
        <v>true</v>
      </c>
      <c r="AA7" s="9"/>
      <c r="AB7" s="9"/>
      <c r="AC7" s="9" t="str">
        <f t="shared" ref="AC7:AI12" si="1">IF(K7="","",IF(OR((DATE($E$2,2,K7)-$AA$3)/11-INT((DATE($E$2,2,K7)-$AA$3)/11)&gt;0.5,(DATE($E$2,2,K7)-$AA$3)/11-INT((DATE($E$2,2,K7)-$AA$3)/11)&lt;0.05),"true","false"))</f>
        <v/>
      </c>
      <c r="AD7" s="9" t="str">
        <f t="shared" si="1"/>
        <v/>
      </c>
      <c r="AE7" s="9" t="str">
        <f t="shared" ca="1" si="1"/>
        <v>true</v>
      </c>
      <c r="AF7" s="9" t="str">
        <f t="shared" ca="1" si="1"/>
        <v>true</v>
      </c>
      <c r="AG7" s="9" t="str">
        <f t="shared" ca="1" si="1"/>
        <v>true</v>
      </c>
      <c r="AH7" s="9" t="str">
        <f t="shared" ca="1" si="1"/>
        <v>true</v>
      </c>
      <c r="AI7" s="9" t="str">
        <f t="shared" ca="1" si="1"/>
        <v>true</v>
      </c>
    </row>
    <row r="8" spans="2:37" x14ac:dyDescent="0.35">
      <c r="B8" s="14">
        <f>H7+1</f>
        <v>2</v>
      </c>
      <c r="C8" s="15">
        <f t="shared" ref="C8:H10" si="2">B8+1</f>
        <v>3</v>
      </c>
      <c r="D8" s="15">
        <f t="shared" si="2"/>
        <v>4</v>
      </c>
      <c r="E8" s="15">
        <f t="shared" si="2"/>
        <v>5</v>
      </c>
      <c r="F8" s="15">
        <f t="shared" si="2"/>
        <v>6</v>
      </c>
      <c r="G8" s="15">
        <f t="shared" si="2"/>
        <v>7</v>
      </c>
      <c r="H8" s="16">
        <f t="shared" si="2"/>
        <v>8</v>
      </c>
      <c r="I8" s="17"/>
      <c r="J8" s="17"/>
      <c r="K8" s="14">
        <f>Q7+1</f>
        <v>6</v>
      </c>
      <c r="L8" s="15">
        <f t="shared" ref="L8:Q8" si="3">K8+1</f>
        <v>7</v>
      </c>
      <c r="M8" s="15">
        <f t="shared" si="3"/>
        <v>8</v>
      </c>
      <c r="N8" s="15">
        <f t="shared" si="3"/>
        <v>9</v>
      </c>
      <c r="O8" s="15">
        <f t="shared" si="3"/>
        <v>10</v>
      </c>
      <c r="P8" s="15">
        <f t="shared" si="3"/>
        <v>11</v>
      </c>
      <c r="Q8" s="16">
        <f t="shared" si="3"/>
        <v>12</v>
      </c>
      <c r="T8" s="9" t="str">
        <f t="shared" ca="1" si="0"/>
        <v>true</v>
      </c>
      <c r="U8" s="9" t="str">
        <f t="shared" ca="1" si="0"/>
        <v>true</v>
      </c>
      <c r="V8" s="9" t="str">
        <f t="shared" ca="1" si="0"/>
        <v>true</v>
      </c>
      <c r="W8" s="9" t="str">
        <f t="shared" ca="1" si="0"/>
        <v>false</v>
      </c>
      <c r="X8" s="9" t="str">
        <f t="shared" ca="1" si="0"/>
        <v>false</v>
      </c>
      <c r="Y8" s="9" t="str">
        <f t="shared" ca="1" si="0"/>
        <v>false</v>
      </c>
      <c r="Z8" s="9" t="str">
        <f ca="1">IF(H8="","",IF(OR((DATE($E$2,1,H8)-$AA$3)/11-INT((DATE($E$2,1,H8)-$AA$3)/11)&gt;0.5,(DATE($E$2,1,H8)-$AA$3)/11-INT((DATE($E$2,1,H8)-$AA$3)/11)&lt;0.05),"true","false"))</f>
        <v>false</v>
      </c>
      <c r="AA8" s="9"/>
      <c r="AB8" s="9"/>
      <c r="AC8" s="9" t="str">
        <f t="shared" ca="1" si="1"/>
        <v>true</v>
      </c>
      <c r="AD8" s="9" t="str">
        <f t="shared" ca="1" si="1"/>
        <v>false</v>
      </c>
      <c r="AE8" s="9" t="str">
        <f t="shared" ca="1" si="1"/>
        <v>false</v>
      </c>
      <c r="AF8" s="9" t="str">
        <f t="shared" ca="1" si="1"/>
        <v>false</v>
      </c>
      <c r="AG8" s="9" t="str">
        <f t="shared" ca="1" si="1"/>
        <v>false</v>
      </c>
      <c r="AH8" s="9" t="str">
        <f t="shared" ca="1" si="1"/>
        <v>false</v>
      </c>
      <c r="AI8" s="9" t="str">
        <f t="shared" ca="1" si="1"/>
        <v>true</v>
      </c>
    </row>
    <row r="9" spans="2:37" x14ac:dyDescent="0.35">
      <c r="B9" s="14">
        <f>H8+1</f>
        <v>9</v>
      </c>
      <c r="C9" s="15">
        <f t="shared" si="2"/>
        <v>10</v>
      </c>
      <c r="D9" s="15">
        <f t="shared" si="2"/>
        <v>11</v>
      </c>
      <c r="E9" s="15">
        <f t="shared" si="2"/>
        <v>12</v>
      </c>
      <c r="F9" s="15">
        <f t="shared" si="2"/>
        <v>13</v>
      </c>
      <c r="G9" s="15">
        <f t="shared" si="2"/>
        <v>14</v>
      </c>
      <c r="H9" s="16">
        <f t="shared" si="2"/>
        <v>15</v>
      </c>
      <c r="I9" s="17"/>
      <c r="J9" s="17"/>
      <c r="K9" s="14">
        <f>Q8+1</f>
        <v>13</v>
      </c>
      <c r="L9" s="15">
        <f t="shared" ref="L9:Q9" si="4">K9+1</f>
        <v>14</v>
      </c>
      <c r="M9" s="15">
        <f t="shared" si="4"/>
        <v>15</v>
      </c>
      <c r="N9" s="15">
        <f t="shared" si="4"/>
        <v>16</v>
      </c>
      <c r="O9" s="15">
        <f t="shared" si="4"/>
        <v>17</v>
      </c>
      <c r="P9" s="15">
        <f t="shared" si="4"/>
        <v>18</v>
      </c>
      <c r="Q9" s="16">
        <f t="shared" si="4"/>
        <v>19</v>
      </c>
      <c r="T9" s="9" t="str">
        <f t="shared" ca="1" si="0"/>
        <v>false</v>
      </c>
      <c r="U9" s="9" t="str">
        <f t="shared" ca="1" si="0"/>
        <v>true</v>
      </c>
      <c r="V9" s="9" t="str">
        <f t="shared" ca="1" si="0"/>
        <v>true</v>
      </c>
      <c r="W9" s="9" t="str">
        <f t="shared" ca="1" si="0"/>
        <v>true</v>
      </c>
      <c r="X9" s="9" t="str">
        <f t="shared" ca="1" si="0"/>
        <v>true</v>
      </c>
      <c r="Y9" s="9" t="str">
        <f t="shared" ca="1" si="0"/>
        <v>true</v>
      </c>
      <c r="Z9" s="9" t="str">
        <f ca="1">IF(H9="","",IF(OR((DATE($E$2,1,H9)-$AA$3)/11-INT((DATE($E$2,1,H9)-$AA$3)/11)&gt;0.5,(DATE($E$2,1,H9)-$AA$3)/11-INT((DATE($E$2,1,H9)-$AA$3)/11)&lt;0.05),"true","false"))</f>
        <v>true</v>
      </c>
      <c r="AA9" s="9"/>
      <c r="AB9" s="9"/>
      <c r="AC9" s="9" t="str">
        <f t="shared" ca="1" si="1"/>
        <v>true</v>
      </c>
      <c r="AD9" s="9" t="str">
        <f t="shared" ca="1" si="1"/>
        <v>true</v>
      </c>
      <c r="AE9" s="9" t="str">
        <f t="shared" ca="1" si="1"/>
        <v>true</v>
      </c>
      <c r="AF9" s="9" t="str">
        <f t="shared" ca="1" si="1"/>
        <v>true</v>
      </c>
      <c r="AG9" s="9" t="str">
        <f t="shared" ca="1" si="1"/>
        <v>true</v>
      </c>
      <c r="AH9" s="9" t="str">
        <f t="shared" ca="1" si="1"/>
        <v>false</v>
      </c>
      <c r="AI9" s="9" t="str">
        <f t="shared" ca="1" si="1"/>
        <v>false</v>
      </c>
    </row>
    <row r="10" spans="2:37" x14ac:dyDescent="0.35">
      <c r="B10" s="14">
        <f>H9+1</f>
        <v>16</v>
      </c>
      <c r="C10" s="15">
        <f t="shared" si="2"/>
        <v>17</v>
      </c>
      <c r="D10" s="15">
        <f t="shared" si="2"/>
        <v>18</v>
      </c>
      <c r="E10" s="15">
        <f t="shared" si="2"/>
        <v>19</v>
      </c>
      <c r="F10" s="15">
        <f t="shared" si="2"/>
        <v>20</v>
      </c>
      <c r="G10" s="15">
        <f t="shared" si="2"/>
        <v>21</v>
      </c>
      <c r="H10" s="16">
        <f t="shared" si="2"/>
        <v>22</v>
      </c>
      <c r="I10" s="17"/>
      <c r="J10" s="17"/>
      <c r="K10" s="14">
        <f>Q9+1</f>
        <v>20</v>
      </c>
      <c r="L10" s="15">
        <f t="shared" ref="L10:Q10" si="5">K10+1</f>
        <v>21</v>
      </c>
      <c r="M10" s="15">
        <f t="shared" si="5"/>
        <v>22</v>
      </c>
      <c r="N10" s="15">
        <f t="shared" si="5"/>
        <v>23</v>
      </c>
      <c r="O10" s="15">
        <f t="shared" si="5"/>
        <v>24</v>
      </c>
      <c r="P10" s="15">
        <f t="shared" si="5"/>
        <v>25</v>
      </c>
      <c r="Q10" s="16">
        <f t="shared" si="5"/>
        <v>26</v>
      </c>
      <c r="T10" s="9" t="str">
        <f t="shared" ca="1" si="0"/>
        <v>false</v>
      </c>
      <c r="U10" s="9" t="str">
        <f t="shared" ca="1" si="0"/>
        <v>false</v>
      </c>
      <c r="V10" s="9" t="str">
        <f t="shared" ca="1" si="0"/>
        <v>false</v>
      </c>
      <c r="W10" s="9" t="str">
        <f t="shared" ca="1" si="0"/>
        <v>false</v>
      </c>
      <c r="X10" s="9" t="str">
        <f t="shared" ca="1" si="0"/>
        <v>false</v>
      </c>
      <c r="Y10" s="9" t="str">
        <f t="shared" ca="1" si="0"/>
        <v>true</v>
      </c>
      <c r="Z10" s="9" t="str">
        <f ca="1">IF(H10="","",IF(OR((DATE($E$2,1,H10)-$AA$3)/11-INT((DATE($E$2,1,H10)-$AA$3)/11)&gt;0.5,(DATE($E$2,1,H10)-$AA$3)/11-INT((DATE($E$2,1,H10)-$AA$3)/11)&lt;0.05),"true","false"))</f>
        <v>true</v>
      </c>
      <c r="AA10" s="9"/>
      <c r="AB10" s="9"/>
      <c r="AC10" s="9" t="str">
        <f t="shared" ca="1" si="1"/>
        <v>false</v>
      </c>
      <c r="AD10" s="9" t="str">
        <f t="shared" ca="1" si="1"/>
        <v>false</v>
      </c>
      <c r="AE10" s="9" t="str">
        <f t="shared" ca="1" si="1"/>
        <v>false</v>
      </c>
      <c r="AF10" s="9" t="str">
        <f t="shared" ca="1" si="1"/>
        <v>true</v>
      </c>
      <c r="AG10" s="9" t="str">
        <f t="shared" ca="1" si="1"/>
        <v>true</v>
      </c>
      <c r="AH10" s="9" t="str">
        <f t="shared" ca="1" si="1"/>
        <v>true</v>
      </c>
      <c r="AI10" s="9" t="str">
        <f t="shared" ca="1" si="1"/>
        <v>true</v>
      </c>
    </row>
    <row r="11" spans="2:37" x14ac:dyDescent="0.35">
      <c r="B11" s="14">
        <f>IF(OR(H10=31,H10=""),"",H10+1)</f>
        <v>23</v>
      </c>
      <c r="C11" s="15">
        <f>IF(OR(B11=31,B11=""),"",B11+1)</f>
        <v>24</v>
      </c>
      <c r="D11" s="15">
        <f t="shared" ref="D11:H12" si="6">IF(OR(C11=31,C11=""),"",C11+1)</f>
        <v>25</v>
      </c>
      <c r="E11" s="15">
        <f t="shared" si="6"/>
        <v>26</v>
      </c>
      <c r="F11" s="15">
        <f t="shared" si="6"/>
        <v>27</v>
      </c>
      <c r="G11" s="15">
        <f t="shared" si="6"/>
        <v>28</v>
      </c>
      <c r="H11" s="16">
        <f t="shared" si="6"/>
        <v>29</v>
      </c>
      <c r="I11" s="17"/>
      <c r="J11" s="17"/>
      <c r="K11" s="14">
        <f>IF(OR(Q10=W3,Q10=""),"",Q10+1)</f>
        <v>27</v>
      </c>
      <c r="L11" s="15">
        <f t="shared" ref="L11:Q11" si="7">IF(OR(K11=$W3,K11=""),"",K11+1)</f>
        <v>28</v>
      </c>
      <c r="M11" s="15" t="str">
        <f t="shared" si="7"/>
        <v/>
      </c>
      <c r="N11" s="15" t="str">
        <f t="shared" si="7"/>
        <v/>
      </c>
      <c r="O11" s="15" t="str">
        <f t="shared" si="7"/>
        <v/>
      </c>
      <c r="P11" s="15" t="str">
        <f t="shared" si="7"/>
        <v/>
      </c>
      <c r="Q11" s="16" t="str">
        <f t="shared" si="7"/>
        <v/>
      </c>
      <c r="T11" s="9" t="str">
        <f t="shared" ca="1" si="0"/>
        <v>true</v>
      </c>
      <c r="U11" s="9" t="str">
        <f t="shared" ca="1" si="0"/>
        <v>true</v>
      </c>
      <c r="V11" s="9" t="str">
        <f t="shared" ca="1" si="0"/>
        <v>true</v>
      </c>
      <c r="W11" s="9" t="str">
        <f t="shared" ca="1" si="0"/>
        <v>true</v>
      </c>
      <c r="X11" s="9" t="str">
        <f t="shared" ca="1" si="0"/>
        <v>false</v>
      </c>
      <c r="Y11" s="9" t="str">
        <f t="shared" ca="1" si="0"/>
        <v>false</v>
      </c>
      <c r="Z11" s="9" t="str">
        <f ca="1">IF(H11="","",IF(OR((DATE($E$2,1,H11)-$AA$3)/11-INT((DATE($E$2,1,H11)-$AA$3)/11)&gt;0.5,(DATE($E$2,1,H11)-$AA$3)/11-INT((DATE($E$2,1,H11)-$AA$3)/11)&lt;0.05),"true","false"))</f>
        <v>false</v>
      </c>
      <c r="AA11" s="9"/>
      <c r="AB11" s="9"/>
      <c r="AC11" s="9" t="str">
        <f t="shared" ca="1" si="1"/>
        <v>true</v>
      </c>
      <c r="AD11" s="9" t="str">
        <f t="shared" ca="1" si="1"/>
        <v>true</v>
      </c>
      <c r="AE11" s="9" t="str">
        <f t="shared" si="1"/>
        <v/>
      </c>
      <c r="AF11" s="9" t="str">
        <f t="shared" si="1"/>
        <v/>
      </c>
      <c r="AG11" s="9" t="str">
        <f t="shared" si="1"/>
        <v/>
      </c>
      <c r="AH11" s="9" t="str">
        <f t="shared" si="1"/>
        <v/>
      </c>
      <c r="AI11" s="9" t="str">
        <f t="shared" si="1"/>
        <v/>
      </c>
    </row>
    <row r="12" spans="2:37" ht="13.15" thickBot="1" x14ac:dyDescent="0.4">
      <c r="B12" s="18">
        <f>IF(OR(H11=31,H11=""),"",H11+1)</f>
        <v>30</v>
      </c>
      <c r="C12" s="19">
        <f>IF(OR(B12=31,B12=""),"",B12+1)</f>
        <v>31</v>
      </c>
      <c r="D12" s="19" t="str">
        <f t="shared" si="6"/>
        <v/>
      </c>
      <c r="E12" s="19" t="str">
        <f t="shared" si="6"/>
        <v/>
      </c>
      <c r="F12" s="19" t="str">
        <f t="shared" si="6"/>
        <v/>
      </c>
      <c r="G12" s="19" t="str">
        <f t="shared" si="6"/>
        <v/>
      </c>
      <c r="H12" s="20" t="str">
        <f t="shared" si="6"/>
        <v/>
      </c>
      <c r="I12" s="17"/>
      <c r="J12" s="17"/>
      <c r="K12" s="18" t="str">
        <f>IF(OR(Q11=W3,Q11=""),"",Q11+1)</f>
        <v/>
      </c>
      <c r="L12" s="19" t="str">
        <f t="shared" ref="L12:Q12" si="8">IF(OR(K12=$W3,K12=""),"",K12+1)</f>
        <v/>
      </c>
      <c r="M12" s="19" t="str">
        <f t="shared" si="8"/>
        <v/>
      </c>
      <c r="N12" s="19" t="str">
        <f t="shared" si="8"/>
        <v/>
      </c>
      <c r="O12" s="19" t="str">
        <f t="shared" si="8"/>
        <v/>
      </c>
      <c r="P12" s="19" t="str">
        <f t="shared" si="8"/>
        <v/>
      </c>
      <c r="Q12" s="20" t="str">
        <f t="shared" si="8"/>
        <v/>
      </c>
      <c r="T12" s="9" t="str">
        <f t="shared" ca="1" si="0"/>
        <v>false</v>
      </c>
      <c r="U12" s="9" t="str">
        <f t="shared" ca="1" si="0"/>
        <v>false</v>
      </c>
      <c r="V12" s="9" t="str">
        <f t="shared" si="0"/>
        <v/>
      </c>
      <c r="W12" s="9" t="str">
        <f t="shared" si="0"/>
        <v/>
      </c>
      <c r="X12" s="9" t="str">
        <f t="shared" si="0"/>
        <v/>
      </c>
      <c r="Y12" s="9" t="str">
        <f t="shared" si="0"/>
        <v/>
      </c>
      <c r="Z12" s="9" t="str">
        <f>IF(H12="","",IF(OR((DATE($E$2,1,H12)-$AA$3)/11-INT((DATE($E$2,1,H12)-$AA$3)/11)&gt;0.5,(DATE($E$2,1,H12)-$AA$3)/11-INT((DATE($E$2,1,H12)-$AA$3)/11)&lt;0.05),"true","false"))</f>
        <v/>
      </c>
      <c r="AA12" s="9"/>
      <c r="AB12" s="9"/>
      <c r="AC12" s="9" t="str">
        <f t="shared" si="1"/>
        <v/>
      </c>
      <c r="AD12" s="9" t="str">
        <f t="shared" si="1"/>
        <v/>
      </c>
      <c r="AE12" s="9" t="str">
        <f t="shared" si="1"/>
        <v/>
      </c>
      <c r="AF12" s="9" t="str">
        <f t="shared" si="1"/>
        <v/>
      </c>
      <c r="AG12" s="9" t="str">
        <f t="shared" si="1"/>
        <v/>
      </c>
      <c r="AH12" s="9" t="str">
        <f t="shared" si="1"/>
        <v/>
      </c>
      <c r="AI12" s="9" t="str">
        <f t="shared" si="1"/>
        <v/>
      </c>
    </row>
    <row r="13" spans="2:37" ht="13.15" thickTop="1" x14ac:dyDescent="0.3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AJ13" s="3"/>
    </row>
    <row r="14" spans="2:37" ht="13.15" thickBot="1" x14ac:dyDescent="0.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2:37" ht="13.5" thickTop="1" thickBot="1" x14ac:dyDescent="0.4">
      <c r="B15" s="21" t="s">
        <v>8</v>
      </c>
      <c r="C15" s="22"/>
      <c r="D15" s="22"/>
      <c r="E15" s="22"/>
      <c r="F15" s="22"/>
      <c r="G15" s="22"/>
      <c r="H15" s="23"/>
      <c r="I15" s="1"/>
      <c r="J15" s="1"/>
      <c r="K15" s="21" t="s">
        <v>9</v>
      </c>
      <c r="L15" s="22"/>
      <c r="M15" s="22"/>
      <c r="N15" s="22"/>
      <c r="O15" s="22"/>
      <c r="P15" s="22"/>
      <c r="Q15" s="23"/>
    </row>
    <row r="16" spans="2:37" x14ac:dyDescent="0.35">
      <c r="B16" s="10" t="s">
        <v>0</v>
      </c>
      <c r="C16" s="11" t="s">
        <v>1</v>
      </c>
      <c r="D16" s="11" t="s">
        <v>2</v>
      </c>
      <c r="E16" s="11" t="s">
        <v>1</v>
      </c>
      <c r="F16" s="11" t="s">
        <v>3</v>
      </c>
      <c r="G16" s="11" t="s">
        <v>4</v>
      </c>
      <c r="H16" s="13" t="s">
        <v>4</v>
      </c>
      <c r="I16" s="1"/>
      <c r="J16" s="1"/>
      <c r="K16" s="10" t="s">
        <v>0</v>
      </c>
      <c r="L16" s="11" t="s">
        <v>1</v>
      </c>
      <c r="M16" s="11" t="s">
        <v>2</v>
      </c>
      <c r="N16" s="11" t="s">
        <v>1</v>
      </c>
      <c r="O16" s="11" t="s">
        <v>3</v>
      </c>
      <c r="P16" s="11" t="s">
        <v>4</v>
      </c>
      <c r="Q16" s="13" t="s">
        <v>4</v>
      </c>
    </row>
    <row r="17" spans="2:35" x14ac:dyDescent="0.35">
      <c r="B17" s="14" t="str">
        <f>IF(WEEKDAY(DATE($E$2,3,1))=2,1,IF(A17="","",A17+1))</f>
        <v/>
      </c>
      <c r="C17" s="15" t="str">
        <f>IF(WEEKDAY(DATE($E$2,3,1))=3,1,IF(B17="","",B17+1))</f>
        <v/>
      </c>
      <c r="D17" s="15">
        <f>IF(WEEKDAY(DATE($E$2,3,1))=4,1,IF(C17="","",C17+1))</f>
        <v>1</v>
      </c>
      <c r="E17" s="15">
        <f>IF(WEEKDAY(DATE($E$2,3,1))=5,1,IF(D17="","",D17+1))</f>
        <v>2</v>
      </c>
      <c r="F17" s="15">
        <f>IF(WEEKDAY(DATE($E$2,3,1))=6,1,IF(E17="","",E17+1))</f>
        <v>3</v>
      </c>
      <c r="G17" s="15">
        <f>IF(WEEKDAY(DATE($E$2,3,1))=7,1,IF(F17="","",F17+1))</f>
        <v>4</v>
      </c>
      <c r="H17" s="16">
        <f>IF(WEEKDAY(DATE($E$2,3,1))=1,1,IF(G17="","",G17+1))</f>
        <v>5</v>
      </c>
      <c r="I17" s="17"/>
      <c r="J17" s="17"/>
      <c r="K17" s="14" t="str">
        <f>IF(WEEKDAY(DATE($E$2,4,1))=2,1,IF(J17="","",J17+1))</f>
        <v/>
      </c>
      <c r="L17" s="15" t="str">
        <f>IF(WEEKDAY(DATE($E$2,4,1))=3,1,IF(K17="","",K17+1))</f>
        <v/>
      </c>
      <c r="M17" s="15" t="str">
        <f>IF(WEEKDAY(DATE($E$2,4,1))=4,1,IF(L17="","",L17+1))</f>
        <v/>
      </c>
      <c r="N17" s="15" t="str">
        <f>IF(WEEKDAY(DATE($E$2,4,1))=5,1,IF(M17="","",M17+1))</f>
        <v/>
      </c>
      <c r="O17" s="15" t="str">
        <f>IF(WEEKDAY(DATE($E$2,4,1))=6,1,IF(N17="","",N17+1))</f>
        <v/>
      </c>
      <c r="P17" s="15">
        <f>IF(WEEKDAY(DATE($E$2,4,1))=7,1,IF(O17="","",O17+1))</f>
        <v>1</v>
      </c>
      <c r="Q17" s="16">
        <f>IF(WEEKDAY(DATE($E$2,4,1))=1,1,IF(P17="","",P17+1))</f>
        <v>2</v>
      </c>
      <c r="T17" s="9" t="str">
        <f t="shared" ref="T17:Z22" si="9">IF(B17="","",IF(OR((DATE($E$2,3,B17)-$AA$3)/11-INT((DATE($E$2,3,B17)-$AA$3)/11)&gt;0.5,(DATE($E$2,3,B17)-$AA$3)/11-INT((DATE($E$2,3,B17)-$AA$3)/11)&lt;0.05),"true","false"))</f>
        <v/>
      </c>
      <c r="U17" s="9" t="str">
        <f t="shared" si="9"/>
        <v/>
      </c>
      <c r="V17" s="9" t="str">
        <f t="shared" ca="1" si="9"/>
        <v>false</v>
      </c>
      <c r="W17" s="9" t="str">
        <f t="shared" ca="1" si="9"/>
        <v>false</v>
      </c>
      <c r="X17" s="9" t="str">
        <f t="shared" ca="1" si="9"/>
        <v>false</v>
      </c>
      <c r="Y17" s="9" t="str">
        <f t="shared" ca="1" si="9"/>
        <v>false</v>
      </c>
      <c r="Z17" s="9" t="str">
        <f t="shared" ca="1" si="9"/>
        <v>false</v>
      </c>
      <c r="AC17" s="9" t="str">
        <f t="shared" ref="AC17:AI22" si="10">IF(K17="","",IF(OR((DATE($E$2,4,K17)-$AA$3)/11-INT((DATE($E$2,4,K17)-$AA$3)/11)&gt;0.5,(DATE($E$2,4,K17)-$AA$3)/11-INT((DATE($E$2,4,K17)-$AA$3)/11)&lt;0.05),"true","false"))</f>
        <v/>
      </c>
      <c r="AD17" s="9" t="str">
        <f t="shared" si="10"/>
        <v/>
      </c>
      <c r="AE17" s="9" t="str">
        <f t="shared" si="10"/>
        <v/>
      </c>
      <c r="AF17" s="9" t="str">
        <f t="shared" si="10"/>
        <v/>
      </c>
      <c r="AG17" s="9" t="str">
        <f t="shared" si="10"/>
        <v/>
      </c>
      <c r="AH17" s="9" t="str">
        <f t="shared" ca="1" si="10"/>
        <v>true</v>
      </c>
      <c r="AI17" s="9" t="str">
        <f t="shared" ca="1" si="10"/>
        <v>true</v>
      </c>
    </row>
    <row r="18" spans="2:35" x14ac:dyDescent="0.35">
      <c r="B18" s="14">
        <f>H17+1</f>
        <v>6</v>
      </c>
      <c r="C18" s="15">
        <f t="shared" ref="C18:H18" si="11">B18+1</f>
        <v>7</v>
      </c>
      <c r="D18" s="15">
        <f t="shared" si="11"/>
        <v>8</v>
      </c>
      <c r="E18" s="15">
        <f t="shared" si="11"/>
        <v>9</v>
      </c>
      <c r="F18" s="15">
        <f t="shared" si="11"/>
        <v>10</v>
      </c>
      <c r="G18" s="15">
        <f t="shared" si="11"/>
        <v>11</v>
      </c>
      <c r="H18" s="16">
        <f t="shared" si="11"/>
        <v>12</v>
      </c>
      <c r="I18" s="17"/>
      <c r="J18" s="17"/>
      <c r="K18" s="14">
        <f>Q17+1</f>
        <v>3</v>
      </c>
      <c r="L18" s="15">
        <f t="shared" ref="L18:Q18" si="12">K18+1</f>
        <v>4</v>
      </c>
      <c r="M18" s="15">
        <f t="shared" si="12"/>
        <v>5</v>
      </c>
      <c r="N18" s="15">
        <f t="shared" si="12"/>
        <v>6</v>
      </c>
      <c r="O18" s="15">
        <f t="shared" si="12"/>
        <v>7</v>
      </c>
      <c r="P18" s="15">
        <f t="shared" si="12"/>
        <v>8</v>
      </c>
      <c r="Q18" s="16">
        <f t="shared" si="12"/>
        <v>9</v>
      </c>
      <c r="T18" s="9" t="str">
        <f t="shared" ca="1" si="9"/>
        <v>true</v>
      </c>
      <c r="U18" s="9" t="str">
        <f t="shared" ca="1" si="9"/>
        <v>true</v>
      </c>
      <c r="V18" s="9" t="str">
        <f t="shared" ca="1" si="9"/>
        <v>true</v>
      </c>
      <c r="W18" s="9" t="str">
        <f t="shared" ca="1" si="9"/>
        <v>true</v>
      </c>
      <c r="X18" s="9" t="str">
        <f t="shared" ca="1" si="9"/>
        <v>true</v>
      </c>
      <c r="Y18" s="9" t="str">
        <f t="shared" ca="1" si="9"/>
        <v>true</v>
      </c>
      <c r="Z18" s="9" t="str">
        <f t="shared" ca="1" si="9"/>
        <v>false</v>
      </c>
      <c r="AC18" s="9" t="str">
        <f t="shared" ca="1" si="10"/>
        <v>false</v>
      </c>
      <c r="AD18" s="9" t="str">
        <f t="shared" ca="1" si="10"/>
        <v>false</v>
      </c>
      <c r="AE18" s="9" t="str">
        <f t="shared" ca="1" si="10"/>
        <v>false</v>
      </c>
      <c r="AF18" s="9" t="str">
        <f t="shared" ca="1" si="10"/>
        <v>false</v>
      </c>
      <c r="AG18" s="9" t="str">
        <f t="shared" ca="1" si="10"/>
        <v>false</v>
      </c>
      <c r="AH18" s="9" t="str">
        <f t="shared" ca="1" si="10"/>
        <v>true</v>
      </c>
      <c r="AI18" s="9" t="str">
        <f t="shared" ca="1" si="10"/>
        <v>true</v>
      </c>
    </row>
    <row r="19" spans="2:35" x14ac:dyDescent="0.35">
      <c r="B19" s="14">
        <f>H18+1</f>
        <v>13</v>
      </c>
      <c r="C19" s="15">
        <f t="shared" ref="C19:H19" si="13">B19+1</f>
        <v>14</v>
      </c>
      <c r="D19" s="15">
        <f t="shared" si="13"/>
        <v>15</v>
      </c>
      <c r="E19" s="15">
        <f t="shared" si="13"/>
        <v>16</v>
      </c>
      <c r="F19" s="15">
        <f t="shared" si="13"/>
        <v>17</v>
      </c>
      <c r="G19" s="15">
        <f t="shared" si="13"/>
        <v>18</v>
      </c>
      <c r="H19" s="16">
        <f t="shared" si="13"/>
        <v>19</v>
      </c>
      <c r="I19" s="17"/>
      <c r="J19" s="17"/>
      <c r="K19" s="14">
        <f>Q18+1</f>
        <v>10</v>
      </c>
      <c r="L19" s="15">
        <f t="shared" ref="L19:Q19" si="14">K19+1</f>
        <v>11</v>
      </c>
      <c r="M19" s="15">
        <f t="shared" si="14"/>
        <v>12</v>
      </c>
      <c r="N19" s="15">
        <f t="shared" si="14"/>
        <v>13</v>
      </c>
      <c r="O19" s="15">
        <f t="shared" si="14"/>
        <v>14</v>
      </c>
      <c r="P19" s="15">
        <f t="shared" si="14"/>
        <v>15</v>
      </c>
      <c r="Q19" s="16">
        <f t="shared" si="14"/>
        <v>16</v>
      </c>
      <c r="T19" s="9" t="str">
        <f t="shared" ca="1" si="9"/>
        <v>false</v>
      </c>
      <c r="U19" s="9" t="str">
        <f t="shared" ca="1" si="9"/>
        <v>false</v>
      </c>
      <c r="V19" s="9" t="str">
        <f t="shared" ca="1" si="9"/>
        <v>false</v>
      </c>
      <c r="W19" s="9" t="str">
        <f t="shared" ca="1" si="9"/>
        <v>false</v>
      </c>
      <c r="X19" s="9" t="str">
        <f t="shared" ca="1" si="9"/>
        <v>true</v>
      </c>
      <c r="Y19" s="9" t="str">
        <f t="shared" ca="1" si="9"/>
        <v>true</v>
      </c>
      <c r="Z19" s="9" t="str">
        <f t="shared" ca="1" si="9"/>
        <v>true</v>
      </c>
      <c r="AC19" s="9" t="str">
        <f t="shared" ca="1" si="10"/>
        <v>true</v>
      </c>
      <c r="AD19" s="9" t="str">
        <f t="shared" ca="1" si="10"/>
        <v>true</v>
      </c>
      <c r="AE19" s="9" t="str">
        <f t="shared" ca="1" si="10"/>
        <v>true</v>
      </c>
      <c r="AF19" s="9" t="str">
        <f t="shared" ca="1" si="10"/>
        <v>true</v>
      </c>
      <c r="AG19" s="9" t="str">
        <f t="shared" ca="1" si="10"/>
        <v>false</v>
      </c>
      <c r="AH19" s="9" t="str">
        <f t="shared" ca="1" si="10"/>
        <v>false</v>
      </c>
      <c r="AI19" s="9" t="str">
        <f t="shared" ca="1" si="10"/>
        <v>false</v>
      </c>
    </row>
    <row r="20" spans="2:35" x14ac:dyDescent="0.35">
      <c r="B20" s="14">
        <f>H19+1</f>
        <v>20</v>
      </c>
      <c r="C20" s="15">
        <f t="shared" ref="C20:H20" si="15">B20+1</f>
        <v>21</v>
      </c>
      <c r="D20" s="15">
        <f t="shared" si="15"/>
        <v>22</v>
      </c>
      <c r="E20" s="15">
        <f t="shared" si="15"/>
        <v>23</v>
      </c>
      <c r="F20" s="15">
        <f t="shared" si="15"/>
        <v>24</v>
      </c>
      <c r="G20" s="15">
        <f t="shared" si="15"/>
        <v>25</v>
      </c>
      <c r="H20" s="16">
        <f t="shared" si="15"/>
        <v>26</v>
      </c>
      <c r="I20" s="17"/>
      <c r="J20" s="17"/>
      <c r="K20" s="14">
        <f>Q19+1</f>
        <v>17</v>
      </c>
      <c r="L20" s="15">
        <f t="shared" ref="L20:Q20" si="16">K20+1</f>
        <v>18</v>
      </c>
      <c r="M20" s="15">
        <f t="shared" si="16"/>
        <v>19</v>
      </c>
      <c r="N20" s="15">
        <f t="shared" si="16"/>
        <v>20</v>
      </c>
      <c r="O20" s="15">
        <f t="shared" si="16"/>
        <v>21</v>
      </c>
      <c r="P20" s="15">
        <f t="shared" si="16"/>
        <v>22</v>
      </c>
      <c r="Q20" s="16">
        <f t="shared" si="16"/>
        <v>23</v>
      </c>
      <c r="T20" s="9" t="str">
        <f t="shared" ca="1" si="9"/>
        <v>true</v>
      </c>
      <c r="U20" s="9" t="str">
        <f t="shared" ca="1" si="9"/>
        <v>true</v>
      </c>
      <c r="V20" s="9" t="str">
        <f t="shared" ca="1" si="9"/>
        <v>true</v>
      </c>
      <c r="W20" s="9" t="str">
        <f t="shared" ca="1" si="9"/>
        <v>false</v>
      </c>
      <c r="X20" s="9" t="str">
        <f t="shared" ca="1" si="9"/>
        <v>false</v>
      </c>
      <c r="Y20" s="9" t="str">
        <f t="shared" ca="1" si="9"/>
        <v>false</v>
      </c>
      <c r="Z20" s="9" t="str">
        <f t="shared" ca="1" si="9"/>
        <v>false</v>
      </c>
      <c r="AC20" s="9" t="str">
        <f t="shared" ca="1" si="10"/>
        <v>false</v>
      </c>
      <c r="AD20" s="9" t="str">
        <f t="shared" ca="1" si="10"/>
        <v>false</v>
      </c>
      <c r="AE20" s="9" t="str">
        <f t="shared" ca="1" si="10"/>
        <v>true</v>
      </c>
      <c r="AF20" s="9" t="str">
        <f t="shared" ca="1" si="10"/>
        <v>true</v>
      </c>
      <c r="AG20" s="9" t="str">
        <f t="shared" ca="1" si="10"/>
        <v>true</v>
      </c>
      <c r="AH20" s="9" t="str">
        <f t="shared" ca="1" si="10"/>
        <v>true</v>
      </c>
      <c r="AI20" s="9" t="str">
        <f t="shared" ca="1" si="10"/>
        <v>true</v>
      </c>
    </row>
    <row r="21" spans="2:35" x14ac:dyDescent="0.35">
      <c r="B21" s="14">
        <f>IF(OR(H20=31,H20=""),"",H20+1)</f>
        <v>27</v>
      </c>
      <c r="C21" s="15">
        <f t="shared" ref="C21:H22" si="17">IF(OR(B21=31,B21=""),"",B21+1)</f>
        <v>28</v>
      </c>
      <c r="D21" s="15">
        <f t="shared" si="17"/>
        <v>29</v>
      </c>
      <c r="E21" s="15">
        <f t="shared" si="17"/>
        <v>30</v>
      </c>
      <c r="F21" s="15">
        <f t="shared" si="17"/>
        <v>31</v>
      </c>
      <c r="G21" s="15" t="str">
        <f t="shared" si="17"/>
        <v/>
      </c>
      <c r="H21" s="16" t="str">
        <f t="shared" si="17"/>
        <v/>
      </c>
      <c r="I21" s="17"/>
      <c r="J21" s="17"/>
      <c r="K21" s="14">
        <f>IF(OR(Q20=30,Q20=""),"",Q20+1)</f>
        <v>24</v>
      </c>
      <c r="L21" s="15">
        <f>IF(OR(K21=30,K21=""),"",K21+1)</f>
        <v>25</v>
      </c>
      <c r="M21" s="15">
        <f t="shared" ref="M21:Q22" si="18">IF(OR(L21=30,L21=""),"",L21+1)</f>
        <v>26</v>
      </c>
      <c r="N21" s="15">
        <f t="shared" si="18"/>
        <v>27</v>
      </c>
      <c r="O21" s="15">
        <f t="shared" si="18"/>
        <v>28</v>
      </c>
      <c r="P21" s="15">
        <f t="shared" si="18"/>
        <v>29</v>
      </c>
      <c r="Q21" s="16">
        <f t="shared" si="18"/>
        <v>30</v>
      </c>
      <c r="T21" s="9" t="str">
        <f t="shared" ca="1" si="9"/>
        <v>false</v>
      </c>
      <c r="U21" s="9" t="str">
        <f t="shared" ca="1" si="9"/>
        <v>true</v>
      </c>
      <c r="V21" s="9" t="str">
        <f t="shared" ca="1" si="9"/>
        <v>true</v>
      </c>
      <c r="W21" s="9" t="str">
        <f t="shared" ca="1" si="9"/>
        <v>true</v>
      </c>
      <c r="X21" s="9" t="str">
        <f t="shared" ca="1" si="9"/>
        <v>true</v>
      </c>
      <c r="Y21" s="9" t="str">
        <f t="shared" si="9"/>
        <v/>
      </c>
      <c r="Z21" s="9" t="str">
        <f t="shared" si="9"/>
        <v/>
      </c>
      <c r="AC21" s="9" t="str">
        <f t="shared" ca="1" si="10"/>
        <v>true</v>
      </c>
      <c r="AD21" s="9" t="str">
        <f t="shared" ca="1" si="10"/>
        <v>false</v>
      </c>
      <c r="AE21" s="9" t="str">
        <f t="shared" ca="1" si="10"/>
        <v>false</v>
      </c>
      <c r="AF21" s="9" t="str">
        <f t="shared" ca="1" si="10"/>
        <v>false</v>
      </c>
      <c r="AG21" s="9" t="str">
        <f t="shared" ca="1" si="10"/>
        <v>false</v>
      </c>
      <c r="AH21" s="9" t="str">
        <f t="shared" ca="1" si="10"/>
        <v>false</v>
      </c>
      <c r="AI21" s="9" t="str">
        <f t="shared" ca="1" si="10"/>
        <v>true</v>
      </c>
    </row>
    <row r="22" spans="2:35" ht="13.15" thickBot="1" x14ac:dyDescent="0.4">
      <c r="B22" s="18" t="str">
        <f>IF(OR(H21=31,H21=""),"",H21+1)</f>
        <v/>
      </c>
      <c r="C22" s="19" t="str">
        <f t="shared" si="17"/>
        <v/>
      </c>
      <c r="D22" s="19" t="str">
        <f t="shared" si="17"/>
        <v/>
      </c>
      <c r="E22" s="19" t="str">
        <f t="shared" si="17"/>
        <v/>
      </c>
      <c r="F22" s="19" t="str">
        <f t="shared" si="17"/>
        <v/>
      </c>
      <c r="G22" s="19" t="str">
        <f t="shared" si="17"/>
        <v/>
      </c>
      <c r="H22" s="20" t="str">
        <f t="shared" si="17"/>
        <v/>
      </c>
      <c r="I22" s="17"/>
      <c r="J22" s="17"/>
      <c r="K22" s="18" t="str">
        <f>IF(OR(Q21=30,Q21=""),"",Q21+1)</f>
        <v/>
      </c>
      <c r="L22" s="19" t="str">
        <f>IF(OR(K22=30,K22=""),"",K22+1)</f>
        <v/>
      </c>
      <c r="M22" s="19" t="str">
        <f t="shared" si="18"/>
        <v/>
      </c>
      <c r="N22" s="19" t="str">
        <f t="shared" si="18"/>
        <v/>
      </c>
      <c r="O22" s="19" t="str">
        <f t="shared" si="18"/>
        <v/>
      </c>
      <c r="P22" s="19" t="str">
        <f t="shared" si="18"/>
        <v/>
      </c>
      <c r="Q22" s="20" t="str">
        <f t="shared" si="18"/>
        <v/>
      </c>
      <c r="T22" s="9" t="str">
        <f t="shared" si="9"/>
        <v/>
      </c>
      <c r="U22" s="9" t="str">
        <f t="shared" si="9"/>
        <v/>
      </c>
      <c r="V22" s="9" t="str">
        <f t="shared" si="9"/>
        <v/>
      </c>
      <c r="W22" s="9" t="str">
        <f t="shared" si="9"/>
        <v/>
      </c>
      <c r="X22" s="9" t="str">
        <f t="shared" si="9"/>
        <v/>
      </c>
      <c r="Y22" s="9" t="str">
        <f t="shared" si="9"/>
        <v/>
      </c>
      <c r="Z22" s="9" t="str">
        <f t="shared" si="9"/>
        <v/>
      </c>
      <c r="AC22" s="9" t="str">
        <f t="shared" si="10"/>
        <v/>
      </c>
      <c r="AD22" s="9" t="str">
        <f t="shared" si="10"/>
        <v/>
      </c>
      <c r="AE22" s="9" t="str">
        <f t="shared" si="10"/>
        <v/>
      </c>
      <c r="AF22" s="9" t="str">
        <f t="shared" si="10"/>
        <v/>
      </c>
      <c r="AG22" s="9" t="str">
        <f t="shared" si="10"/>
        <v/>
      </c>
      <c r="AH22" s="9" t="str">
        <f t="shared" si="10"/>
        <v/>
      </c>
      <c r="AI22" s="9" t="str">
        <f t="shared" si="10"/>
        <v/>
      </c>
    </row>
    <row r="23" spans="2:35" ht="13.15" thickTop="1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35" ht="13.15" thickBot="1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35" ht="13.5" thickTop="1" thickBot="1" x14ac:dyDescent="0.4">
      <c r="B25" s="21" t="s">
        <v>10</v>
      </c>
      <c r="C25" s="22"/>
      <c r="D25" s="22"/>
      <c r="E25" s="22"/>
      <c r="F25" s="22"/>
      <c r="G25" s="22"/>
      <c r="H25" s="23"/>
      <c r="I25" s="1"/>
      <c r="J25" s="1"/>
      <c r="K25" s="21" t="s">
        <v>11</v>
      </c>
      <c r="L25" s="22"/>
      <c r="M25" s="22"/>
      <c r="N25" s="22"/>
      <c r="O25" s="22"/>
      <c r="P25" s="22"/>
      <c r="Q25" s="23"/>
    </row>
    <row r="26" spans="2:35" x14ac:dyDescent="0.35">
      <c r="B26" s="10" t="s">
        <v>0</v>
      </c>
      <c r="C26" s="11" t="s">
        <v>1</v>
      </c>
      <c r="D26" s="11" t="s">
        <v>2</v>
      </c>
      <c r="E26" s="11" t="s">
        <v>1</v>
      </c>
      <c r="F26" s="11" t="s">
        <v>3</v>
      </c>
      <c r="G26" s="11" t="s">
        <v>4</v>
      </c>
      <c r="H26" s="13" t="s">
        <v>4</v>
      </c>
      <c r="I26" s="1"/>
      <c r="J26" s="1"/>
      <c r="K26" s="10" t="s">
        <v>0</v>
      </c>
      <c r="L26" s="11" t="s">
        <v>1</v>
      </c>
      <c r="M26" s="11" t="s">
        <v>2</v>
      </c>
      <c r="N26" s="11" t="s">
        <v>1</v>
      </c>
      <c r="O26" s="11" t="s">
        <v>3</v>
      </c>
      <c r="P26" s="11" t="s">
        <v>4</v>
      </c>
      <c r="Q26" s="13" t="s">
        <v>4</v>
      </c>
      <c r="Z26" s="4"/>
      <c r="AA26" s="5" t="str">
        <f>IF(OR(AG25=30,AG25=""),"",AG25+1)</f>
        <v/>
      </c>
      <c r="AB26" s="5" t="str">
        <f t="shared" ref="AB26:AG26" si="19">IF(OR(AA26=30,AA26=""),"",AA26+1)</f>
        <v/>
      </c>
      <c r="AC26" s="5" t="str">
        <f t="shared" si="19"/>
        <v/>
      </c>
      <c r="AD26" s="5" t="str">
        <f t="shared" si="19"/>
        <v/>
      </c>
      <c r="AE26" s="5" t="str">
        <f t="shared" si="19"/>
        <v/>
      </c>
      <c r="AF26" s="5" t="str">
        <f t="shared" si="19"/>
        <v/>
      </c>
      <c r="AG26" s="5" t="str">
        <f t="shared" si="19"/>
        <v/>
      </c>
    </row>
    <row r="27" spans="2:35" x14ac:dyDescent="0.35">
      <c r="B27" s="14">
        <f>IF(WEEKDAY(DATE($E$2,5,1))=2,1,IF(A27="","",A27+1))</f>
        <v>1</v>
      </c>
      <c r="C27" s="15">
        <f>IF(WEEKDAY(DATE($E$2,5,1))=3,1,IF(B27="","",B27+1))</f>
        <v>2</v>
      </c>
      <c r="D27" s="15">
        <f>IF(WEEKDAY(DATE($E$2,5,1))=4,1,IF(C27="","",C27+1))</f>
        <v>3</v>
      </c>
      <c r="E27" s="15">
        <f>IF(WEEKDAY(DATE($E$2,5,1))=5,1,IF(D27="","",D27+1))</f>
        <v>4</v>
      </c>
      <c r="F27" s="15">
        <f>IF(WEEKDAY(DATE($E$2,5,1))=6,1,IF(E27="","",E27+1))</f>
        <v>5</v>
      </c>
      <c r="G27" s="15">
        <f>IF(WEEKDAY(DATE($E$2,5,1))=7,1,IF(F27="","",F27+1))</f>
        <v>6</v>
      </c>
      <c r="H27" s="16">
        <f>IF(WEEKDAY(DATE($E$2,5,1))=1,1,IF(G27="","",G27+1))</f>
        <v>7</v>
      </c>
      <c r="I27" s="17"/>
      <c r="J27" s="17"/>
      <c r="K27" s="14" t="str">
        <f>IF(WEEKDAY(DATE($E$2,6,1))=2,1,IF(J27="","",J27+1))</f>
        <v/>
      </c>
      <c r="L27" s="15" t="str">
        <f>IF(WEEKDAY(DATE($E$2,6,1))=3,1,IF(K27="","",K27+1))</f>
        <v/>
      </c>
      <c r="M27" s="15" t="str">
        <f>IF(WEEKDAY(DATE($E$2,6,1))=4,1,IF(L27="","",L27+1))</f>
        <v/>
      </c>
      <c r="N27" s="15">
        <f>IF(WEEKDAY(DATE($E$2,6,1))=5,1,IF(M27="","",M27+1))</f>
        <v>1</v>
      </c>
      <c r="O27" s="15">
        <f>IF(WEEKDAY(DATE($E$2,6,1))=6,1,IF(N27="","",N27+1))</f>
        <v>2</v>
      </c>
      <c r="P27" s="15">
        <f>IF(WEEKDAY(DATE($E$2,6,1))=7,1,IF(O27="","",O27+1))</f>
        <v>3</v>
      </c>
      <c r="Q27" s="16">
        <f>IF(WEEKDAY(DATE($E$2,6,1))=1,1,IF(P27="","",P27+1))</f>
        <v>4</v>
      </c>
      <c r="T27" s="9" t="str">
        <f t="shared" ref="T27:Z32" ca="1" si="20">IF(B27="","",IF(OR((DATE($E$2,5,B27)-$AA$3)/11-INT((DATE($E$2,5,B27)-$AA$3)/11)&gt;0.5,(DATE($E$2,5,B27)-$AA$3)/11-INT((DATE($E$2,5,B27)-$AA$3)/11)&lt;0.05),"true","false"))</f>
        <v>true</v>
      </c>
      <c r="U27" s="9" t="str">
        <f t="shared" ca="1" si="20"/>
        <v>true</v>
      </c>
      <c r="V27" s="9" t="str">
        <f t="shared" ca="1" si="20"/>
        <v>true</v>
      </c>
      <c r="W27" s="9" t="str">
        <f t="shared" ca="1" si="20"/>
        <v>true</v>
      </c>
      <c r="X27" s="9" t="str">
        <f t="shared" ca="1" si="20"/>
        <v>true</v>
      </c>
      <c r="Y27" s="9" t="str">
        <f t="shared" ca="1" si="20"/>
        <v>false</v>
      </c>
      <c r="Z27" s="9" t="str">
        <f t="shared" ca="1" si="20"/>
        <v>false</v>
      </c>
      <c r="AC27" s="9" t="str">
        <f t="shared" ref="AC27:AI32" si="21">IF(K27="","",IF(OR((DATE($E$2,6,K27)-$AA$3)/11-INT((DATE($E$2,6,K27)-$AA$3)/11)&gt;0.5,(DATE($E$2,6,K27)-$AA$3)/11-INT((DATE($E$2,6,K27)-$AA$3)/11)&lt;0.05),"true","false"))</f>
        <v/>
      </c>
      <c r="AD27" s="9" t="str">
        <f t="shared" si="21"/>
        <v/>
      </c>
      <c r="AE27" s="9" t="str">
        <f t="shared" si="21"/>
        <v/>
      </c>
      <c r="AF27" s="9" t="str">
        <f t="shared" ca="1" si="21"/>
        <v>false</v>
      </c>
      <c r="AG27" s="9" t="str">
        <f t="shared" ca="1" si="21"/>
        <v>true</v>
      </c>
      <c r="AH27" s="9" t="str">
        <f t="shared" ca="1" si="21"/>
        <v>true</v>
      </c>
      <c r="AI27" s="9" t="str">
        <f t="shared" ca="1" si="21"/>
        <v>true</v>
      </c>
    </row>
    <row r="28" spans="2:35" x14ac:dyDescent="0.35">
      <c r="B28" s="14">
        <f>H27+1</f>
        <v>8</v>
      </c>
      <c r="C28" s="15">
        <f t="shared" ref="C28:H28" si="22">B28+1</f>
        <v>9</v>
      </c>
      <c r="D28" s="15">
        <f t="shared" si="22"/>
        <v>10</v>
      </c>
      <c r="E28" s="15">
        <f t="shared" si="22"/>
        <v>11</v>
      </c>
      <c r="F28" s="15">
        <f t="shared" si="22"/>
        <v>12</v>
      </c>
      <c r="G28" s="15">
        <f t="shared" si="22"/>
        <v>13</v>
      </c>
      <c r="H28" s="16">
        <f t="shared" si="22"/>
        <v>14</v>
      </c>
      <c r="I28" s="17"/>
      <c r="J28" s="17"/>
      <c r="K28" s="14">
        <f>Q27+1</f>
        <v>5</v>
      </c>
      <c r="L28" s="15">
        <f t="shared" ref="L28:Q28" si="23">K28+1</f>
        <v>6</v>
      </c>
      <c r="M28" s="15">
        <f t="shared" si="23"/>
        <v>7</v>
      </c>
      <c r="N28" s="15">
        <f t="shared" si="23"/>
        <v>8</v>
      </c>
      <c r="O28" s="15">
        <f t="shared" si="23"/>
        <v>9</v>
      </c>
      <c r="P28" s="15">
        <f t="shared" si="23"/>
        <v>10</v>
      </c>
      <c r="Q28" s="16">
        <f t="shared" si="23"/>
        <v>11</v>
      </c>
      <c r="T28" s="9" t="str">
        <f t="shared" ca="1" si="20"/>
        <v>false</v>
      </c>
      <c r="U28" s="9" t="str">
        <f t="shared" ca="1" si="20"/>
        <v>false</v>
      </c>
      <c r="V28" s="9" t="str">
        <f t="shared" ca="1" si="20"/>
        <v>false</v>
      </c>
      <c r="W28" s="9" t="str">
        <f t="shared" ca="1" si="20"/>
        <v>true</v>
      </c>
      <c r="X28" s="9" t="str">
        <f t="shared" ca="1" si="20"/>
        <v>true</v>
      </c>
      <c r="Y28" s="9" t="str">
        <f t="shared" ca="1" si="20"/>
        <v>true</v>
      </c>
      <c r="Z28" s="9" t="str">
        <f t="shared" ca="1" si="20"/>
        <v>true</v>
      </c>
      <c r="AC28" s="9" t="str">
        <f t="shared" ca="1" si="21"/>
        <v>true</v>
      </c>
      <c r="AD28" s="9" t="str">
        <f t="shared" ca="1" si="21"/>
        <v>true</v>
      </c>
      <c r="AE28" s="9" t="str">
        <f t="shared" ca="1" si="21"/>
        <v>true</v>
      </c>
      <c r="AF28" s="9" t="str">
        <f t="shared" ca="1" si="21"/>
        <v>false</v>
      </c>
      <c r="AG28" s="9" t="str">
        <f t="shared" ca="1" si="21"/>
        <v>false</v>
      </c>
      <c r="AH28" s="9" t="str">
        <f t="shared" ca="1" si="21"/>
        <v>false</v>
      </c>
      <c r="AI28" s="9" t="str">
        <f t="shared" ca="1" si="21"/>
        <v>false</v>
      </c>
    </row>
    <row r="29" spans="2:35" x14ac:dyDescent="0.35">
      <c r="B29" s="14">
        <f>H28+1</f>
        <v>15</v>
      </c>
      <c r="C29" s="15">
        <f t="shared" ref="C29:H29" si="24">B29+1</f>
        <v>16</v>
      </c>
      <c r="D29" s="15">
        <f t="shared" si="24"/>
        <v>17</v>
      </c>
      <c r="E29" s="15">
        <f t="shared" si="24"/>
        <v>18</v>
      </c>
      <c r="F29" s="15">
        <f t="shared" si="24"/>
        <v>19</v>
      </c>
      <c r="G29" s="15">
        <f t="shared" si="24"/>
        <v>20</v>
      </c>
      <c r="H29" s="16">
        <f t="shared" si="24"/>
        <v>21</v>
      </c>
      <c r="I29" s="17"/>
      <c r="J29" s="17"/>
      <c r="K29" s="14">
        <f>Q28+1</f>
        <v>12</v>
      </c>
      <c r="L29" s="15">
        <f t="shared" ref="L29:Q29" si="25">K29+1</f>
        <v>13</v>
      </c>
      <c r="M29" s="15">
        <f t="shared" si="25"/>
        <v>14</v>
      </c>
      <c r="N29" s="15">
        <f t="shared" si="25"/>
        <v>15</v>
      </c>
      <c r="O29" s="15">
        <f t="shared" si="25"/>
        <v>16</v>
      </c>
      <c r="P29" s="15">
        <f t="shared" si="25"/>
        <v>17</v>
      </c>
      <c r="Q29" s="16">
        <f t="shared" si="25"/>
        <v>18</v>
      </c>
      <c r="T29" s="9" t="str">
        <f t="shared" ca="1" si="20"/>
        <v>true</v>
      </c>
      <c r="U29" s="9" t="str">
        <f t="shared" ca="1" si="20"/>
        <v>true</v>
      </c>
      <c r="V29" s="9" t="str">
        <f t="shared" ca="1" si="20"/>
        <v>false</v>
      </c>
      <c r="W29" s="9" t="str">
        <f t="shared" ca="1" si="20"/>
        <v>false</v>
      </c>
      <c r="X29" s="9" t="str">
        <f t="shared" ca="1" si="20"/>
        <v>false</v>
      </c>
      <c r="Y29" s="9" t="str">
        <f t="shared" ca="1" si="20"/>
        <v>false</v>
      </c>
      <c r="Z29" s="9" t="str">
        <f t="shared" ca="1" si="20"/>
        <v>false</v>
      </c>
      <c r="AC29" s="9" t="str">
        <f t="shared" ca="1" si="21"/>
        <v>false</v>
      </c>
      <c r="AD29" s="9" t="str">
        <f t="shared" ca="1" si="21"/>
        <v>true</v>
      </c>
      <c r="AE29" s="9" t="str">
        <f t="shared" ca="1" si="21"/>
        <v>true</v>
      </c>
      <c r="AF29" s="9" t="str">
        <f t="shared" ca="1" si="21"/>
        <v>true</v>
      </c>
      <c r="AG29" s="9" t="str">
        <f t="shared" ca="1" si="21"/>
        <v>true</v>
      </c>
      <c r="AH29" s="9" t="str">
        <f t="shared" ca="1" si="21"/>
        <v>true</v>
      </c>
      <c r="AI29" s="9" t="str">
        <f t="shared" ca="1" si="21"/>
        <v>true</v>
      </c>
    </row>
    <row r="30" spans="2:35" x14ac:dyDescent="0.35">
      <c r="B30" s="14">
        <f>H29+1</f>
        <v>22</v>
      </c>
      <c r="C30" s="15">
        <f t="shared" ref="C30:H30" si="26">B30+1</f>
        <v>23</v>
      </c>
      <c r="D30" s="15">
        <f t="shared" si="26"/>
        <v>24</v>
      </c>
      <c r="E30" s="15">
        <f t="shared" si="26"/>
        <v>25</v>
      </c>
      <c r="F30" s="15">
        <f t="shared" si="26"/>
        <v>26</v>
      </c>
      <c r="G30" s="15">
        <f t="shared" si="26"/>
        <v>27</v>
      </c>
      <c r="H30" s="16">
        <f t="shared" si="26"/>
        <v>28</v>
      </c>
      <c r="I30" s="17"/>
      <c r="J30" s="17"/>
      <c r="K30" s="14">
        <f>Q29+1</f>
        <v>19</v>
      </c>
      <c r="L30" s="15">
        <f t="shared" ref="L30:Q30" si="27">K30+1</f>
        <v>20</v>
      </c>
      <c r="M30" s="15">
        <f t="shared" si="27"/>
        <v>21</v>
      </c>
      <c r="N30" s="15">
        <f t="shared" si="27"/>
        <v>22</v>
      </c>
      <c r="O30" s="15">
        <f t="shared" si="27"/>
        <v>23</v>
      </c>
      <c r="P30" s="15">
        <f t="shared" si="27"/>
        <v>24</v>
      </c>
      <c r="Q30" s="16">
        <f t="shared" si="27"/>
        <v>25</v>
      </c>
      <c r="T30" s="9" t="str">
        <f t="shared" ca="1" si="20"/>
        <v>true</v>
      </c>
      <c r="U30" s="9" t="str">
        <f t="shared" ca="1" si="20"/>
        <v>true</v>
      </c>
      <c r="V30" s="9" t="str">
        <f t="shared" ca="1" si="20"/>
        <v>true</v>
      </c>
      <c r="W30" s="9" t="str">
        <f t="shared" ca="1" si="20"/>
        <v>true</v>
      </c>
      <c r="X30" s="9" t="str">
        <f t="shared" ca="1" si="20"/>
        <v>true</v>
      </c>
      <c r="Y30" s="9" t="str">
        <f t="shared" ca="1" si="20"/>
        <v>true</v>
      </c>
      <c r="Z30" s="9" t="str">
        <f t="shared" ca="1" si="20"/>
        <v>false</v>
      </c>
      <c r="AC30" s="9" t="str">
        <f t="shared" ca="1" si="21"/>
        <v>false</v>
      </c>
      <c r="AD30" s="9" t="str">
        <f t="shared" ca="1" si="21"/>
        <v>false</v>
      </c>
      <c r="AE30" s="9" t="str">
        <f t="shared" ca="1" si="21"/>
        <v>false</v>
      </c>
      <c r="AF30" s="9" t="str">
        <f t="shared" ca="1" si="21"/>
        <v>false</v>
      </c>
      <c r="AG30" s="9" t="str">
        <f t="shared" ca="1" si="21"/>
        <v>false</v>
      </c>
      <c r="AH30" s="9" t="str">
        <f t="shared" ca="1" si="21"/>
        <v>true</v>
      </c>
      <c r="AI30" s="9" t="str">
        <f t="shared" ca="1" si="21"/>
        <v>true</v>
      </c>
    </row>
    <row r="31" spans="2:35" x14ac:dyDescent="0.35">
      <c r="B31" s="14">
        <f>IF(OR(H30=31,H30=""),"",H30+1)</f>
        <v>29</v>
      </c>
      <c r="C31" s="15">
        <f t="shared" ref="C31:H32" si="28">IF(OR(B31=31,B31=""),"",B31+1)</f>
        <v>30</v>
      </c>
      <c r="D31" s="15">
        <f t="shared" si="28"/>
        <v>31</v>
      </c>
      <c r="E31" s="15" t="str">
        <f t="shared" si="28"/>
        <v/>
      </c>
      <c r="F31" s="15" t="str">
        <f t="shared" si="28"/>
        <v/>
      </c>
      <c r="G31" s="15" t="str">
        <f t="shared" si="28"/>
        <v/>
      </c>
      <c r="H31" s="16" t="str">
        <f t="shared" si="28"/>
        <v/>
      </c>
      <c r="I31" s="17"/>
      <c r="J31" s="17"/>
      <c r="K31" s="14">
        <f>IF(OR(Q30=30,Q30=""),"",Q30+1)</f>
        <v>26</v>
      </c>
      <c r="L31" s="15">
        <f t="shared" ref="L31:Q32" si="29">IF(OR(K31=30,K31=""),"",K31+1)</f>
        <v>27</v>
      </c>
      <c r="M31" s="15">
        <f t="shared" si="29"/>
        <v>28</v>
      </c>
      <c r="N31" s="15">
        <f t="shared" si="29"/>
        <v>29</v>
      </c>
      <c r="O31" s="15">
        <f t="shared" si="29"/>
        <v>30</v>
      </c>
      <c r="P31" s="15" t="str">
        <f t="shared" si="29"/>
        <v/>
      </c>
      <c r="Q31" s="16" t="str">
        <f t="shared" si="29"/>
        <v/>
      </c>
      <c r="T31" s="9" t="str">
        <f t="shared" ca="1" si="20"/>
        <v>false</v>
      </c>
      <c r="U31" s="9" t="str">
        <f t="shared" ca="1" si="20"/>
        <v>false</v>
      </c>
      <c r="V31" s="9" t="str">
        <f t="shared" ca="1" si="20"/>
        <v>false</v>
      </c>
      <c r="W31" s="9" t="str">
        <f t="shared" si="20"/>
        <v/>
      </c>
      <c r="X31" s="9" t="str">
        <f t="shared" si="20"/>
        <v/>
      </c>
      <c r="Y31" s="9" t="str">
        <f t="shared" si="20"/>
        <v/>
      </c>
      <c r="Z31" s="9" t="str">
        <f t="shared" si="20"/>
        <v/>
      </c>
      <c r="AC31" s="9" t="str">
        <f t="shared" ca="1" si="21"/>
        <v>true</v>
      </c>
      <c r="AD31" s="9" t="str">
        <f t="shared" ca="1" si="21"/>
        <v>true</v>
      </c>
      <c r="AE31" s="9" t="str">
        <f t="shared" ca="1" si="21"/>
        <v>true</v>
      </c>
      <c r="AF31" s="9" t="str">
        <f t="shared" ca="1" si="21"/>
        <v>true</v>
      </c>
      <c r="AG31" s="9" t="str">
        <f t="shared" ca="1" si="21"/>
        <v>false</v>
      </c>
      <c r="AH31" s="9" t="str">
        <f t="shared" si="21"/>
        <v/>
      </c>
      <c r="AI31" s="9" t="str">
        <f t="shared" si="21"/>
        <v/>
      </c>
    </row>
    <row r="32" spans="2:35" ht="13.15" thickBot="1" x14ac:dyDescent="0.4">
      <c r="B32" s="18" t="str">
        <f>IF(OR(H31=31,H31=""),"",H31+1)</f>
        <v/>
      </c>
      <c r="C32" s="19" t="str">
        <f t="shared" si="28"/>
        <v/>
      </c>
      <c r="D32" s="19" t="str">
        <f t="shared" si="28"/>
        <v/>
      </c>
      <c r="E32" s="19" t="str">
        <f t="shared" si="28"/>
        <v/>
      </c>
      <c r="F32" s="19" t="str">
        <f t="shared" si="28"/>
        <v/>
      </c>
      <c r="G32" s="19" t="str">
        <f t="shared" si="28"/>
        <v/>
      </c>
      <c r="H32" s="20" t="str">
        <f t="shared" si="28"/>
        <v/>
      </c>
      <c r="I32" s="17"/>
      <c r="J32" s="17"/>
      <c r="K32" s="18" t="str">
        <f>IF(OR(Q31=30,Q31=""),"",Q31+1)</f>
        <v/>
      </c>
      <c r="L32" s="19" t="str">
        <f t="shared" si="29"/>
        <v/>
      </c>
      <c r="M32" s="19" t="str">
        <f t="shared" si="29"/>
        <v/>
      </c>
      <c r="N32" s="19" t="str">
        <f t="shared" si="29"/>
        <v/>
      </c>
      <c r="O32" s="19" t="str">
        <f t="shared" si="29"/>
        <v/>
      </c>
      <c r="P32" s="19" t="str">
        <f t="shared" si="29"/>
        <v/>
      </c>
      <c r="Q32" s="20" t="str">
        <f t="shared" si="29"/>
        <v/>
      </c>
      <c r="T32" s="9" t="str">
        <f t="shared" si="20"/>
        <v/>
      </c>
      <c r="U32" s="9" t="str">
        <f t="shared" si="20"/>
        <v/>
      </c>
      <c r="V32" s="9" t="str">
        <f t="shared" si="20"/>
        <v/>
      </c>
      <c r="W32" s="9" t="str">
        <f t="shared" si="20"/>
        <v/>
      </c>
      <c r="X32" s="9" t="str">
        <f t="shared" si="20"/>
        <v/>
      </c>
      <c r="Y32" s="9" t="str">
        <f t="shared" si="20"/>
        <v/>
      </c>
      <c r="Z32" s="9" t="str">
        <f t="shared" si="20"/>
        <v/>
      </c>
      <c r="AC32" s="9" t="str">
        <f t="shared" si="21"/>
        <v/>
      </c>
      <c r="AD32" s="9" t="str">
        <f t="shared" si="21"/>
        <v/>
      </c>
      <c r="AE32" s="9" t="str">
        <f t="shared" si="21"/>
        <v/>
      </c>
      <c r="AF32" s="9" t="str">
        <f t="shared" si="21"/>
        <v/>
      </c>
      <c r="AG32" s="9" t="str">
        <f t="shared" si="21"/>
        <v/>
      </c>
      <c r="AH32" s="9" t="str">
        <f t="shared" si="21"/>
        <v/>
      </c>
      <c r="AI32" s="9" t="str">
        <f t="shared" si="21"/>
        <v/>
      </c>
    </row>
    <row r="33" spans="2:35" ht="13.15" thickTop="1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35" ht="13.15" thickBo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35" ht="13.5" thickTop="1" thickBot="1" x14ac:dyDescent="0.4">
      <c r="B35" s="21" t="s">
        <v>12</v>
      </c>
      <c r="C35" s="22"/>
      <c r="D35" s="22"/>
      <c r="E35" s="22"/>
      <c r="F35" s="22"/>
      <c r="G35" s="22"/>
      <c r="H35" s="23"/>
      <c r="I35" s="1"/>
      <c r="J35" s="1"/>
      <c r="K35" s="21" t="s">
        <v>13</v>
      </c>
      <c r="L35" s="22"/>
      <c r="M35" s="22"/>
      <c r="N35" s="22"/>
      <c r="O35" s="22"/>
      <c r="P35" s="22"/>
      <c r="Q35" s="23"/>
    </row>
    <row r="36" spans="2:35" x14ac:dyDescent="0.35">
      <c r="B36" s="10" t="s">
        <v>0</v>
      </c>
      <c r="C36" s="11" t="s">
        <v>1</v>
      </c>
      <c r="D36" s="11" t="s">
        <v>2</v>
      </c>
      <c r="E36" s="11" t="s">
        <v>1</v>
      </c>
      <c r="F36" s="11" t="s">
        <v>3</v>
      </c>
      <c r="G36" s="11" t="s">
        <v>4</v>
      </c>
      <c r="H36" s="13" t="s">
        <v>4</v>
      </c>
      <c r="I36" s="1"/>
      <c r="J36" s="1"/>
      <c r="K36" s="10" t="s">
        <v>0</v>
      </c>
      <c r="L36" s="11" t="s">
        <v>1</v>
      </c>
      <c r="M36" s="11" t="s">
        <v>2</v>
      </c>
      <c r="N36" s="11" t="s">
        <v>1</v>
      </c>
      <c r="O36" s="11" t="s">
        <v>3</v>
      </c>
      <c r="P36" s="11" t="s">
        <v>4</v>
      </c>
      <c r="Q36" s="13" t="s">
        <v>4</v>
      </c>
    </row>
    <row r="37" spans="2:35" x14ac:dyDescent="0.35">
      <c r="B37" s="14" t="str">
        <f>IF(WEEKDAY(DATE($E$2,7,1))=2,1,IF(A37="","",A37+1))</f>
        <v/>
      </c>
      <c r="C37" s="15" t="str">
        <f>IF(WEEKDAY(DATE($E$2,7,1))=3,1,IF(B37="","",B37+1))</f>
        <v/>
      </c>
      <c r="D37" s="15" t="str">
        <f>IF(WEEKDAY(DATE($E$2,7,1))=4,1,IF(C37="","",C37+1))</f>
        <v/>
      </c>
      <c r="E37" s="15" t="str">
        <f>IF(WEEKDAY(DATE($E$2,7,1))=5,1,IF(D37="","",D37+1))</f>
        <v/>
      </c>
      <c r="F37" s="15" t="str">
        <f>IF(WEEKDAY(DATE($E$2,7,1))=6,1,IF(E37="","",E37+1))</f>
        <v/>
      </c>
      <c r="G37" s="15">
        <f>IF(WEEKDAY(DATE($E$2,7,1))=7,1,IF(F37="","",F37+1))</f>
        <v>1</v>
      </c>
      <c r="H37" s="16">
        <f>IF(WEEKDAY(DATE($E$2,7,1))=1,1,IF(G37="","",G37+1))</f>
        <v>2</v>
      </c>
      <c r="I37" s="17"/>
      <c r="J37" s="17"/>
      <c r="K37" s="14" t="str">
        <f>IF(WEEKDAY(DATE($E$2,8,1))=2,1,IF(J37="","",J37+1))</f>
        <v/>
      </c>
      <c r="L37" s="15">
        <f>IF(WEEKDAY(DATE($E$2,8,1))=3,1,IF(K37="","",K37+1))</f>
        <v>1</v>
      </c>
      <c r="M37" s="15">
        <f>IF(WEEKDAY(DATE($E$2,8,1))=4,1,IF(L37="","",L37+1))</f>
        <v>2</v>
      </c>
      <c r="N37" s="15">
        <f>IF(WEEKDAY(DATE($E$2,8,1))=5,1,IF(M37="","",M37+1))</f>
        <v>3</v>
      </c>
      <c r="O37" s="15">
        <f>IF(WEEKDAY(DATE($E$2,8,1))=6,1,IF(N37="","",N37+1))</f>
        <v>4</v>
      </c>
      <c r="P37" s="15">
        <f>IF(WEEKDAY(DATE($E$2,8,1))=7,1,IF(O37="","",O37+1))</f>
        <v>5</v>
      </c>
      <c r="Q37" s="16">
        <f>IF(WEEKDAY(DATE($E$2,8,1))=1,1,IF(P37="","",P37+1))</f>
        <v>6</v>
      </c>
      <c r="T37" s="9" t="str">
        <f t="shared" ref="T37:Z42" si="30">IF(B37="","",IF(OR((DATE($E$2,7,B37)-$AA$3)/11-INT((DATE($E$2,7,B37)-$AA$3)/11)&gt;0.5,(DATE($E$2,7,B37)-$AA$3)/11-INT((DATE($E$2,7,B37)-$AA$3)/11)&lt;0.05),"true","false"))</f>
        <v/>
      </c>
      <c r="U37" s="9" t="str">
        <f t="shared" si="30"/>
        <v/>
      </c>
      <c r="V37" s="9" t="str">
        <f t="shared" si="30"/>
        <v/>
      </c>
      <c r="W37" s="9" t="str">
        <f t="shared" si="30"/>
        <v/>
      </c>
      <c r="X37" s="9" t="str">
        <f t="shared" si="30"/>
        <v/>
      </c>
      <c r="Y37" s="9" t="str">
        <f t="shared" ca="1" si="30"/>
        <v>false</v>
      </c>
      <c r="Z37" s="9" t="str">
        <f t="shared" ca="1" si="30"/>
        <v>false</v>
      </c>
      <c r="AC37" s="9" t="str">
        <f t="shared" ref="AC37:AI42" si="31">IF(K37="","",IF(OR((DATE($E$2,8,K37)-$AA$3)/11-INT((DATE($E$2,8,K37)-$AA$3)/11)&gt;0.5,(DATE($E$2,8,K37)-$AA$3)/11-INT((DATE($E$2,8,K37)-$AA$3)/11)&lt;0.05),"true","false"))</f>
        <v/>
      </c>
      <c r="AD37" s="9" t="str">
        <f t="shared" ca="1" si="31"/>
        <v>true</v>
      </c>
      <c r="AE37" s="9" t="str">
        <f t="shared" ca="1" si="31"/>
        <v>false</v>
      </c>
      <c r="AF37" s="9" t="str">
        <f t="shared" ca="1" si="31"/>
        <v>false</v>
      </c>
      <c r="AG37" s="9" t="str">
        <f t="shared" ca="1" si="31"/>
        <v>false</v>
      </c>
      <c r="AH37" s="9" t="str">
        <f t="shared" ca="1" si="31"/>
        <v>false</v>
      </c>
      <c r="AI37" s="9" t="str">
        <f t="shared" ca="1" si="31"/>
        <v>false</v>
      </c>
    </row>
    <row r="38" spans="2:35" x14ac:dyDescent="0.35">
      <c r="B38" s="14">
        <f>H37+1</f>
        <v>3</v>
      </c>
      <c r="C38" s="15">
        <f t="shared" ref="C38:H38" si="32">B38+1</f>
        <v>4</v>
      </c>
      <c r="D38" s="15">
        <f t="shared" si="32"/>
        <v>5</v>
      </c>
      <c r="E38" s="15">
        <f t="shared" si="32"/>
        <v>6</v>
      </c>
      <c r="F38" s="15">
        <f t="shared" si="32"/>
        <v>7</v>
      </c>
      <c r="G38" s="15">
        <f t="shared" si="32"/>
        <v>8</v>
      </c>
      <c r="H38" s="16">
        <f t="shared" si="32"/>
        <v>9</v>
      </c>
      <c r="I38" s="17"/>
      <c r="J38" s="17"/>
      <c r="K38" s="14">
        <f>Q37+1</f>
        <v>7</v>
      </c>
      <c r="L38" s="15">
        <f t="shared" ref="L38:Q38" si="33">K38+1</f>
        <v>8</v>
      </c>
      <c r="M38" s="15">
        <f t="shared" si="33"/>
        <v>9</v>
      </c>
      <c r="N38" s="15">
        <f t="shared" si="33"/>
        <v>10</v>
      </c>
      <c r="O38" s="15">
        <f t="shared" si="33"/>
        <v>11</v>
      </c>
      <c r="P38" s="15">
        <f t="shared" si="33"/>
        <v>12</v>
      </c>
      <c r="Q38" s="16">
        <f t="shared" si="33"/>
        <v>13</v>
      </c>
      <c r="T38" s="9" t="str">
        <f t="shared" ca="1" si="30"/>
        <v>false</v>
      </c>
      <c r="U38" s="9" t="str">
        <f t="shared" ca="1" si="30"/>
        <v>false</v>
      </c>
      <c r="V38" s="9" t="str">
        <f t="shared" ca="1" si="30"/>
        <v>true</v>
      </c>
      <c r="W38" s="9" t="str">
        <f t="shared" ca="1" si="30"/>
        <v>true</v>
      </c>
      <c r="X38" s="9" t="str">
        <f t="shared" ca="1" si="30"/>
        <v>true</v>
      </c>
      <c r="Y38" s="9" t="str">
        <f t="shared" ca="1" si="30"/>
        <v>true</v>
      </c>
      <c r="Z38" s="9" t="str">
        <f t="shared" ca="1" si="30"/>
        <v>true</v>
      </c>
      <c r="AC38" s="9" t="str">
        <f t="shared" ca="1" si="31"/>
        <v>true</v>
      </c>
      <c r="AD38" s="9" t="str">
        <f t="shared" ca="1" si="31"/>
        <v>true</v>
      </c>
      <c r="AE38" s="9" t="str">
        <f t="shared" ca="1" si="31"/>
        <v>true</v>
      </c>
      <c r="AF38" s="9" t="str">
        <f t="shared" ca="1" si="31"/>
        <v>true</v>
      </c>
      <c r="AG38" s="9" t="str">
        <f t="shared" ca="1" si="31"/>
        <v>true</v>
      </c>
      <c r="AH38" s="9" t="str">
        <f t="shared" ca="1" si="31"/>
        <v>true</v>
      </c>
      <c r="AI38" s="9" t="str">
        <f t="shared" ca="1" si="31"/>
        <v>false</v>
      </c>
    </row>
    <row r="39" spans="2:35" x14ac:dyDescent="0.35">
      <c r="B39" s="14">
        <f>H38+1</f>
        <v>10</v>
      </c>
      <c r="C39" s="15">
        <f t="shared" ref="C39:H39" si="34">B39+1</f>
        <v>11</v>
      </c>
      <c r="D39" s="15">
        <f t="shared" si="34"/>
        <v>12</v>
      </c>
      <c r="E39" s="15">
        <f t="shared" si="34"/>
        <v>13</v>
      </c>
      <c r="F39" s="15">
        <f t="shared" si="34"/>
        <v>14</v>
      </c>
      <c r="G39" s="15">
        <f t="shared" si="34"/>
        <v>15</v>
      </c>
      <c r="H39" s="16">
        <f t="shared" si="34"/>
        <v>16</v>
      </c>
      <c r="I39" s="17"/>
      <c r="J39" s="17"/>
      <c r="K39" s="14">
        <f>Q38+1</f>
        <v>14</v>
      </c>
      <c r="L39" s="15">
        <f t="shared" ref="L39:Q39" si="35">K39+1</f>
        <v>15</v>
      </c>
      <c r="M39" s="15">
        <f t="shared" si="35"/>
        <v>16</v>
      </c>
      <c r="N39" s="15">
        <f t="shared" si="35"/>
        <v>17</v>
      </c>
      <c r="O39" s="15">
        <f t="shared" si="35"/>
        <v>18</v>
      </c>
      <c r="P39" s="15">
        <f t="shared" si="35"/>
        <v>19</v>
      </c>
      <c r="Q39" s="16">
        <f t="shared" si="35"/>
        <v>20</v>
      </c>
      <c r="T39" s="9" t="str">
        <f t="shared" ca="1" si="30"/>
        <v>true</v>
      </c>
      <c r="U39" s="9" t="str">
        <f t="shared" ca="1" si="30"/>
        <v>false</v>
      </c>
      <c r="V39" s="9" t="str">
        <f t="shared" ca="1" si="30"/>
        <v>false</v>
      </c>
      <c r="W39" s="9" t="str">
        <f t="shared" ca="1" si="30"/>
        <v>false</v>
      </c>
      <c r="X39" s="9" t="str">
        <f t="shared" ca="1" si="30"/>
        <v>false</v>
      </c>
      <c r="Y39" s="9" t="str">
        <f t="shared" ca="1" si="30"/>
        <v>false</v>
      </c>
      <c r="Z39" s="9" t="str">
        <f t="shared" ca="1" si="30"/>
        <v>true</v>
      </c>
      <c r="AC39" s="9" t="str">
        <f t="shared" ca="1" si="31"/>
        <v>false</v>
      </c>
      <c r="AD39" s="9" t="str">
        <f t="shared" ca="1" si="31"/>
        <v>false</v>
      </c>
      <c r="AE39" s="9" t="str">
        <f t="shared" ca="1" si="31"/>
        <v>false</v>
      </c>
      <c r="AF39" s="9" t="str">
        <f t="shared" ca="1" si="31"/>
        <v>false</v>
      </c>
      <c r="AG39" s="9" t="str">
        <f t="shared" ca="1" si="31"/>
        <v>true</v>
      </c>
      <c r="AH39" s="9" t="str">
        <f t="shared" ca="1" si="31"/>
        <v>true</v>
      </c>
      <c r="AI39" s="9" t="str">
        <f t="shared" ca="1" si="31"/>
        <v>true</v>
      </c>
    </row>
    <row r="40" spans="2:35" x14ac:dyDescent="0.35">
      <c r="B40" s="14">
        <f>H39+1</f>
        <v>17</v>
      </c>
      <c r="C40" s="15">
        <f t="shared" ref="C40:H40" si="36">B40+1</f>
        <v>18</v>
      </c>
      <c r="D40" s="15">
        <f t="shared" si="36"/>
        <v>19</v>
      </c>
      <c r="E40" s="15">
        <f t="shared" si="36"/>
        <v>20</v>
      </c>
      <c r="F40" s="15">
        <f t="shared" si="36"/>
        <v>21</v>
      </c>
      <c r="G40" s="15">
        <f t="shared" si="36"/>
        <v>22</v>
      </c>
      <c r="H40" s="16">
        <f t="shared" si="36"/>
        <v>23</v>
      </c>
      <c r="I40" s="17"/>
      <c r="J40" s="17"/>
      <c r="K40" s="14">
        <f>Q39+1</f>
        <v>21</v>
      </c>
      <c r="L40" s="15">
        <f t="shared" ref="L40:Q40" si="37">K40+1</f>
        <v>22</v>
      </c>
      <c r="M40" s="15">
        <f t="shared" si="37"/>
        <v>23</v>
      </c>
      <c r="N40" s="15">
        <f t="shared" si="37"/>
        <v>24</v>
      </c>
      <c r="O40" s="15">
        <f t="shared" si="37"/>
        <v>25</v>
      </c>
      <c r="P40" s="15">
        <f t="shared" si="37"/>
        <v>26</v>
      </c>
      <c r="Q40" s="16">
        <f t="shared" si="37"/>
        <v>27</v>
      </c>
      <c r="T40" s="9" t="str">
        <f t="shared" ca="1" si="30"/>
        <v>true</v>
      </c>
      <c r="U40" s="9" t="str">
        <f t="shared" ca="1" si="30"/>
        <v>true</v>
      </c>
      <c r="V40" s="9" t="str">
        <f t="shared" ca="1" si="30"/>
        <v>true</v>
      </c>
      <c r="W40" s="9" t="str">
        <f t="shared" ca="1" si="30"/>
        <v>true</v>
      </c>
      <c r="X40" s="9" t="str">
        <f t="shared" ca="1" si="30"/>
        <v>true</v>
      </c>
      <c r="Y40" s="9" t="str">
        <f t="shared" ca="1" si="30"/>
        <v>false</v>
      </c>
      <c r="Z40" s="9" t="str">
        <f t="shared" ca="1" si="30"/>
        <v>false</v>
      </c>
      <c r="AC40" s="9" t="str">
        <f t="shared" ca="1" si="31"/>
        <v>true</v>
      </c>
      <c r="AD40" s="9" t="str">
        <f t="shared" ca="1" si="31"/>
        <v>true</v>
      </c>
      <c r="AE40" s="9" t="str">
        <f t="shared" ca="1" si="31"/>
        <v>true</v>
      </c>
      <c r="AF40" s="9" t="str">
        <f t="shared" ca="1" si="31"/>
        <v>false</v>
      </c>
      <c r="AG40" s="9" t="str">
        <f t="shared" ca="1" si="31"/>
        <v>false</v>
      </c>
      <c r="AH40" s="9" t="str">
        <f t="shared" ca="1" si="31"/>
        <v>false</v>
      </c>
      <c r="AI40" s="9" t="str">
        <f t="shared" ca="1" si="31"/>
        <v>false</v>
      </c>
    </row>
    <row r="41" spans="2:35" x14ac:dyDescent="0.35">
      <c r="B41" s="14">
        <f>IF(OR(H40=31,H40=""),"",H40+1)</f>
        <v>24</v>
      </c>
      <c r="C41" s="15">
        <f t="shared" ref="C41:H42" si="38">IF(OR(B41=31,B41=""),"",B41+1)</f>
        <v>25</v>
      </c>
      <c r="D41" s="15">
        <f t="shared" si="38"/>
        <v>26</v>
      </c>
      <c r="E41" s="15">
        <f t="shared" si="38"/>
        <v>27</v>
      </c>
      <c r="F41" s="15">
        <f t="shared" si="38"/>
        <v>28</v>
      </c>
      <c r="G41" s="15">
        <f t="shared" si="38"/>
        <v>29</v>
      </c>
      <c r="H41" s="16">
        <f t="shared" si="38"/>
        <v>30</v>
      </c>
      <c r="I41" s="17"/>
      <c r="J41" s="17"/>
      <c r="K41" s="14">
        <f>IF(OR(Q40=31,Q40=""),"",Q40+1)</f>
        <v>28</v>
      </c>
      <c r="L41" s="15">
        <f>IF(OR(K41=31,K41=""),"",K41+1)</f>
        <v>29</v>
      </c>
      <c r="M41" s="15">
        <f t="shared" ref="M41:Q42" si="39">IF(OR(L41=31,L41=""),"",L41+1)</f>
        <v>30</v>
      </c>
      <c r="N41" s="15">
        <f t="shared" si="39"/>
        <v>31</v>
      </c>
      <c r="O41" s="15" t="str">
        <f t="shared" si="39"/>
        <v/>
      </c>
      <c r="P41" s="15" t="str">
        <f t="shared" si="39"/>
        <v/>
      </c>
      <c r="Q41" s="16" t="str">
        <f t="shared" si="39"/>
        <v/>
      </c>
      <c r="T41" s="9" t="str">
        <f t="shared" ca="1" si="30"/>
        <v>false</v>
      </c>
      <c r="U41" s="9" t="str">
        <f t="shared" ca="1" si="30"/>
        <v>false</v>
      </c>
      <c r="V41" s="9" t="str">
        <f t="shared" ca="1" si="30"/>
        <v>false</v>
      </c>
      <c r="W41" s="9" t="str">
        <f t="shared" ca="1" si="30"/>
        <v>true</v>
      </c>
      <c r="X41" s="9" t="str">
        <f t="shared" ca="1" si="30"/>
        <v>true</v>
      </c>
      <c r="Y41" s="9" t="str">
        <f t="shared" ca="1" si="30"/>
        <v>true</v>
      </c>
      <c r="Z41" s="9" t="str">
        <f t="shared" ca="1" si="30"/>
        <v>true</v>
      </c>
      <c r="AC41" s="9" t="str">
        <f t="shared" ca="1" si="31"/>
        <v>false</v>
      </c>
      <c r="AD41" s="9" t="str">
        <f t="shared" ca="1" si="31"/>
        <v>true</v>
      </c>
      <c r="AE41" s="9" t="str">
        <f t="shared" ca="1" si="31"/>
        <v>true</v>
      </c>
      <c r="AF41" s="9" t="str">
        <f t="shared" ca="1" si="31"/>
        <v>true</v>
      </c>
      <c r="AG41" s="9" t="str">
        <f t="shared" si="31"/>
        <v/>
      </c>
      <c r="AH41" s="9" t="str">
        <f t="shared" si="31"/>
        <v/>
      </c>
      <c r="AI41" s="9" t="str">
        <f t="shared" si="31"/>
        <v/>
      </c>
    </row>
    <row r="42" spans="2:35" ht="13.15" thickBot="1" x14ac:dyDescent="0.4">
      <c r="B42" s="18">
        <f>IF(OR(H41=31,H41=""),"",H41+1)</f>
        <v>31</v>
      </c>
      <c r="C42" s="19" t="str">
        <f t="shared" si="38"/>
        <v/>
      </c>
      <c r="D42" s="19" t="str">
        <f t="shared" si="38"/>
        <v/>
      </c>
      <c r="E42" s="19" t="str">
        <f t="shared" si="38"/>
        <v/>
      </c>
      <c r="F42" s="19" t="str">
        <f t="shared" si="38"/>
        <v/>
      </c>
      <c r="G42" s="19" t="str">
        <f t="shared" si="38"/>
        <v/>
      </c>
      <c r="H42" s="20" t="str">
        <f t="shared" si="38"/>
        <v/>
      </c>
      <c r="I42" s="17"/>
      <c r="J42" s="17"/>
      <c r="K42" s="18" t="str">
        <f>IF(OR(Q41=31,Q41=""),"",Q41+1)</f>
        <v/>
      </c>
      <c r="L42" s="19" t="str">
        <f>IF(OR(K42=31,K42=""),"",K42+1)</f>
        <v/>
      </c>
      <c r="M42" s="19" t="str">
        <f t="shared" si="39"/>
        <v/>
      </c>
      <c r="N42" s="19" t="str">
        <f t="shared" si="39"/>
        <v/>
      </c>
      <c r="O42" s="19" t="str">
        <f t="shared" si="39"/>
        <v/>
      </c>
      <c r="P42" s="19" t="str">
        <f t="shared" si="39"/>
        <v/>
      </c>
      <c r="Q42" s="20" t="str">
        <f t="shared" si="39"/>
        <v/>
      </c>
      <c r="T42" s="9" t="str">
        <f t="shared" ca="1" si="30"/>
        <v>true</v>
      </c>
      <c r="U42" s="9" t="str">
        <f t="shared" si="30"/>
        <v/>
      </c>
      <c r="V42" s="9" t="str">
        <f t="shared" si="30"/>
        <v/>
      </c>
      <c r="W42" s="9" t="str">
        <f t="shared" si="30"/>
        <v/>
      </c>
      <c r="X42" s="9" t="str">
        <f t="shared" si="30"/>
        <v/>
      </c>
      <c r="Y42" s="9" t="str">
        <f t="shared" si="30"/>
        <v/>
      </c>
      <c r="Z42" s="9" t="str">
        <f t="shared" si="30"/>
        <v/>
      </c>
      <c r="AC42" s="9" t="str">
        <f t="shared" si="31"/>
        <v/>
      </c>
      <c r="AD42" s="9" t="str">
        <f t="shared" si="31"/>
        <v/>
      </c>
      <c r="AE42" s="9" t="str">
        <f t="shared" si="31"/>
        <v/>
      </c>
      <c r="AF42" s="9" t="str">
        <f t="shared" si="31"/>
        <v/>
      </c>
      <c r="AG42" s="9" t="str">
        <f t="shared" si="31"/>
        <v/>
      </c>
      <c r="AH42" s="9" t="str">
        <f t="shared" si="31"/>
        <v/>
      </c>
      <c r="AI42" s="9" t="str">
        <f t="shared" si="31"/>
        <v/>
      </c>
    </row>
    <row r="43" spans="2:35" ht="13.15" thickTop="1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35" ht="13.15" thickBot="1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35" ht="13.5" thickTop="1" thickBot="1" x14ac:dyDescent="0.4">
      <c r="B45" s="21" t="s">
        <v>14</v>
      </c>
      <c r="C45" s="22"/>
      <c r="D45" s="22"/>
      <c r="E45" s="22"/>
      <c r="F45" s="22"/>
      <c r="G45" s="22"/>
      <c r="H45" s="23"/>
      <c r="I45" s="1"/>
      <c r="J45" s="1"/>
      <c r="K45" s="21" t="s">
        <v>15</v>
      </c>
      <c r="L45" s="22"/>
      <c r="M45" s="22"/>
      <c r="N45" s="22"/>
      <c r="O45" s="22"/>
      <c r="P45" s="22"/>
      <c r="Q45" s="23"/>
    </row>
    <row r="46" spans="2:35" x14ac:dyDescent="0.35">
      <c r="B46" s="10" t="s">
        <v>0</v>
      </c>
      <c r="C46" s="11" t="s">
        <v>1</v>
      </c>
      <c r="D46" s="11" t="s">
        <v>2</v>
      </c>
      <c r="E46" s="11" t="s">
        <v>1</v>
      </c>
      <c r="F46" s="11" t="s">
        <v>3</v>
      </c>
      <c r="G46" s="11" t="s">
        <v>4</v>
      </c>
      <c r="H46" s="13" t="s">
        <v>4</v>
      </c>
      <c r="I46" s="1"/>
      <c r="J46" s="1"/>
      <c r="K46" s="10" t="s">
        <v>0</v>
      </c>
      <c r="L46" s="11" t="s">
        <v>1</v>
      </c>
      <c r="M46" s="11" t="s">
        <v>2</v>
      </c>
      <c r="N46" s="11" t="s">
        <v>1</v>
      </c>
      <c r="O46" s="11" t="s">
        <v>3</v>
      </c>
      <c r="P46" s="11" t="s">
        <v>4</v>
      </c>
      <c r="Q46" s="13" t="s">
        <v>4</v>
      </c>
    </row>
    <row r="47" spans="2:35" x14ac:dyDescent="0.35">
      <c r="B47" s="14" t="str">
        <f>IF(WEEKDAY(DATE($E$2,9,1))=2,1,IF(A47="","",A47+1))</f>
        <v/>
      </c>
      <c r="C47" s="15" t="str">
        <f>IF(WEEKDAY(DATE($E$2,9,1))=3,1,IF(B47="","",B47+1))</f>
        <v/>
      </c>
      <c r="D47" s="15" t="str">
        <f>IF(WEEKDAY(DATE($E$2,9,1))=4,1,IF(C47="","",C47+1))</f>
        <v/>
      </c>
      <c r="E47" s="15" t="str">
        <f>IF(WEEKDAY(DATE($E$2,9,1))=5,1,IF(D47="","",D47+1))</f>
        <v/>
      </c>
      <c r="F47" s="15">
        <f>IF(WEEKDAY(DATE($E$2,9,1))=6,1,IF(E47="","",E47+1))</f>
        <v>1</v>
      </c>
      <c r="G47" s="15">
        <f>IF(WEEKDAY(DATE($E$2,9,1))=7,1,IF(F47="","",F47+1))</f>
        <v>2</v>
      </c>
      <c r="H47" s="16">
        <f>IF(WEEKDAY(DATE($E$2,9,1))=1,1,IF(G47="","",G47+1))</f>
        <v>3</v>
      </c>
      <c r="I47" s="17"/>
      <c r="J47" s="17"/>
      <c r="K47" s="14" t="str">
        <f>IF(WEEKDAY(DATE($E$2,10,1))=2,1,IF(J47="","",J47+1))</f>
        <v/>
      </c>
      <c r="L47" s="15" t="str">
        <f>IF(WEEKDAY(DATE($E$2,10,1))=3,1,IF(K47="","",K47+1))</f>
        <v/>
      </c>
      <c r="M47" s="15" t="str">
        <f>IF(WEEKDAY(DATE($E$2,10,1))=4,1,IF(L47="","",L47+1))</f>
        <v/>
      </c>
      <c r="N47" s="15" t="str">
        <f>IF(WEEKDAY(DATE($E$2,10,1))=5,1,IF(M47="","",M47+1))</f>
        <v/>
      </c>
      <c r="O47" s="15" t="str">
        <f>IF(WEEKDAY(DATE($E$2,10,1))=6,1,IF(N47="","",N47+1))</f>
        <v/>
      </c>
      <c r="P47" s="15" t="str">
        <f>IF(WEEKDAY(DATE($E$2,10,1))=7,1,IF(O47="","",O47+1))</f>
        <v/>
      </c>
      <c r="Q47" s="16">
        <f>IF(WEEKDAY(DATE($E$2,10,1))=1,1,IF(P47="","",P47+1))</f>
        <v>1</v>
      </c>
      <c r="T47" s="9" t="str">
        <f t="shared" ref="T47:Z52" si="40">IF(B47="","",IF(OR((DATE($E$2,9,B47)-$AA$3)/11-INT((DATE($E$2,9,B47)-$AA$3)/11)&gt;0.5,(DATE($E$2,9,B47)-$AA$3)/11-INT((DATE($E$2,9,B47)-$AA$3)/11)&lt;0.05),"true","false"))</f>
        <v/>
      </c>
      <c r="U47" s="9" t="str">
        <f t="shared" si="40"/>
        <v/>
      </c>
      <c r="V47" s="9" t="str">
        <f t="shared" si="40"/>
        <v/>
      </c>
      <c r="W47" s="9" t="str">
        <f t="shared" si="40"/>
        <v/>
      </c>
      <c r="X47" s="9" t="str">
        <f t="shared" ca="1" si="40"/>
        <v>true</v>
      </c>
      <c r="Y47" s="9" t="str">
        <f t="shared" ca="1" si="40"/>
        <v>true</v>
      </c>
      <c r="Z47" s="9" t="str">
        <f t="shared" ca="1" si="40"/>
        <v>true</v>
      </c>
      <c r="AC47" s="9" t="str">
        <f t="shared" ref="AC47:AI52" si="41">IF(K47="","",IF(OR((DATE($E$2,10,K47)-$AA$3)/11-INT((DATE($E$2,10,K47)-$AA$3)/11)&gt;0.5,(DATE($E$2,10,K47)-$AA$3)/11-INT((DATE($E$2,10,K47)-$AA$3)/11)&lt;0.05),"true","false"))</f>
        <v/>
      </c>
      <c r="AD47" s="9" t="str">
        <f t="shared" si="41"/>
        <v/>
      </c>
      <c r="AE47" s="9" t="str">
        <f t="shared" si="41"/>
        <v/>
      </c>
      <c r="AF47" s="9" t="str">
        <f t="shared" si="41"/>
        <v/>
      </c>
      <c r="AG47" s="9" t="str">
        <f t="shared" si="41"/>
        <v/>
      </c>
      <c r="AH47" s="9" t="str">
        <f t="shared" si="41"/>
        <v/>
      </c>
      <c r="AI47" s="9" t="str">
        <f t="shared" ca="1" si="41"/>
        <v>true</v>
      </c>
    </row>
    <row r="48" spans="2:35" x14ac:dyDescent="0.35">
      <c r="B48" s="14">
        <f>H47+1</f>
        <v>4</v>
      </c>
      <c r="C48" s="15">
        <f t="shared" ref="C48:H48" si="42">B48+1</f>
        <v>5</v>
      </c>
      <c r="D48" s="15">
        <f t="shared" si="42"/>
        <v>6</v>
      </c>
      <c r="E48" s="15">
        <f t="shared" si="42"/>
        <v>7</v>
      </c>
      <c r="F48" s="15">
        <f t="shared" si="42"/>
        <v>8</v>
      </c>
      <c r="G48" s="15">
        <f t="shared" si="42"/>
        <v>9</v>
      </c>
      <c r="H48" s="16">
        <f t="shared" si="42"/>
        <v>10</v>
      </c>
      <c r="I48" s="17"/>
      <c r="J48" s="17"/>
      <c r="K48" s="14">
        <f>Q47+1</f>
        <v>2</v>
      </c>
      <c r="L48" s="15">
        <f t="shared" ref="L48:Q48" si="43">K48+1</f>
        <v>3</v>
      </c>
      <c r="M48" s="15">
        <f t="shared" si="43"/>
        <v>4</v>
      </c>
      <c r="N48" s="15">
        <f t="shared" si="43"/>
        <v>5</v>
      </c>
      <c r="O48" s="15">
        <f t="shared" si="43"/>
        <v>6</v>
      </c>
      <c r="P48" s="15">
        <f t="shared" si="43"/>
        <v>7</v>
      </c>
      <c r="Q48" s="16">
        <f t="shared" si="43"/>
        <v>8</v>
      </c>
      <c r="T48" s="9" t="str">
        <f t="shared" ca="1" si="40"/>
        <v>false</v>
      </c>
      <c r="U48" s="9" t="str">
        <f t="shared" ca="1" si="40"/>
        <v>false</v>
      </c>
      <c r="V48" s="9" t="str">
        <f t="shared" ca="1" si="40"/>
        <v>false</v>
      </c>
      <c r="W48" s="9" t="str">
        <f t="shared" ca="1" si="40"/>
        <v>false</v>
      </c>
      <c r="X48" s="9" t="str">
        <f t="shared" ca="1" si="40"/>
        <v>false</v>
      </c>
      <c r="Y48" s="9" t="str">
        <f t="shared" ca="1" si="40"/>
        <v>true</v>
      </c>
      <c r="Z48" s="9" t="str">
        <f t="shared" ca="1" si="40"/>
        <v>true</v>
      </c>
      <c r="AC48" s="9" t="str">
        <f t="shared" ca="1" si="41"/>
        <v>true</v>
      </c>
      <c r="AD48" s="9" t="str">
        <f t="shared" ca="1" si="41"/>
        <v>true</v>
      </c>
      <c r="AE48" s="9" t="str">
        <f t="shared" ca="1" si="41"/>
        <v>true</v>
      </c>
      <c r="AF48" s="9" t="str">
        <f t="shared" ca="1" si="41"/>
        <v>true</v>
      </c>
      <c r="AG48" s="9" t="str">
        <f t="shared" ca="1" si="41"/>
        <v>true</v>
      </c>
      <c r="AH48" s="9" t="str">
        <f t="shared" ca="1" si="41"/>
        <v>false</v>
      </c>
      <c r="AI48" s="9" t="str">
        <f t="shared" ca="1" si="41"/>
        <v>false</v>
      </c>
    </row>
    <row r="49" spans="2:35" x14ac:dyDescent="0.35">
      <c r="B49" s="14">
        <f>H48+1</f>
        <v>11</v>
      </c>
      <c r="C49" s="15">
        <f t="shared" ref="C49:H49" si="44">B49+1</f>
        <v>12</v>
      </c>
      <c r="D49" s="15">
        <f t="shared" si="44"/>
        <v>13</v>
      </c>
      <c r="E49" s="15">
        <f t="shared" si="44"/>
        <v>14</v>
      </c>
      <c r="F49" s="15">
        <f t="shared" si="44"/>
        <v>15</v>
      </c>
      <c r="G49" s="15">
        <f t="shared" si="44"/>
        <v>16</v>
      </c>
      <c r="H49" s="16">
        <f t="shared" si="44"/>
        <v>17</v>
      </c>
      <c r="I49" s="17"/>
      <c r="J49" s="17"/>
      <c r="K49" s="14">
        <f>Q48+1</f>
        <v>9</v>
      </c>
      <c r="L49" s="15">
        <f t="shared" ref="L49:Q49" si="45">K49+1</f>
        <v>10</v>
      </c>
      <c r="M49" s="15">
        <f t="shared" si="45"/>
        <v>11</v>
      </c>
      <c r="N49" s="15">
        <f t="shared" si="45"/>
        <v>12</v>
      </c>
      <c r="O49" s="15">
        <f t="shared" si="45"/>
        <v>13</v>
      </c>
      <c r="P49" s="15">
        <f t="shared" si="45"/>
        <v>14</v>
      </c>
      <c r="Q49" s="16">
        <f t="shared" si="45"/>
        <v>15</v>
      </c>
      <c r="T49" s="9" t="str">
        <f t="shared" ca="1" si="40"/>
        <v>true</v>
      </c>
      <c r="U49" s="9" t="str">
        <f t="shared" ca="1" si="40"/>
        <v>true</v>
      </c>
      <c r="V49" s="9" t="str">
        <f t="shared" ca="1" si="40"/>
        <v>true</v>
      </c>
      <c r="W49" s="9" t="str">
        <f t="shared" ca="1" si="40"/>
        <v>true</v>
      </c>
      <c r="X49" s="9" t="str">
        <f t="shared" ca="1" si="40"/>
        <v>false</v>
      </c>
      <c r="Y49" s="9" t="str">
        <f t="shared" ca="1" si="40"/>
        <v>false</v>
      </c>
      <c r="Z49" s="9" t="str">
        <f t="shared" ca="1" si="40"/>
        <v>false</v>
      </c>
      <c r="AC49" s="9" t="str">
        <f t="shared" ca="1" si="41"/>
        <v>false</v>
      </c>
      <c r="AD49" s="9" t="str">
        <f t="shared" ca="1" si="41"/>
        <v>false</v>
      </c>
      <c r="AE49" s="9" t="str">
        <f t="shared" ca="1" si="41"/>
        <v>false</v>
      </c>
      <c r="AF49" s="9" t="str">
        <f t="shared" ca="1" si="41"/>
        <v>true</v>
      </c>
      <c r="AG49" s="9" t="str">
        <f t="shared" ca="1" si="41"/>
        <v>true</v>
      </c>
      <c r="AH49" s="9" t="str">
        <f t="shared" ca="1" si="41"/>
        <v>true</v>
      </c>
      <c r="AI49" s="9" t="str">
        <f t="shared" ca="1" si="41"/>
        <v>true</v>
      </c>
    </row>
    <row r="50" spans="2:35" x14ac:dyDescent="0.35">
      <c r="B50" s="14">
        <f>H49+1</f>
        <v>18</v>
      </c>
      <c r="C50" s="15">
        <f t="shared" ref="C50:H50" si="46">B50+1</f>
        <v>19</v>
      </c>
      <c r="D50" s="15">
        <f t="shared" si="46"/>
        <v>20</v>
      </c>
      <c r="E50" s="15">
        <f t="shared" si="46"/>
        <v>21</v>
      </c>
      <c r="F50" s="15">
        <f t="shared" si="46"/>
        <v>22</v>
      </c>
      <c r="G50" s="15">
        <f t="shared" si="46"/>
        <v>23</v>
      </c>
      <c r="H50" s="16">
        <f t="shared" si="46"/>
        <v>24</v>
      </c>
      <c r="I50" s="17"/>
      <c r="J50" s="17"/>
      <c r="K50" s="14">
        <f>Q49+1</f>
        <v>16</v>
      </c>
      <c r="L50" s="15">
        <f t="shared" ref="L50:Q50" si="47">K50+1</f>
        <v>17</v>
      </c>
      <c r="M50" s="15">
        <f t="shared" si="47"/>
        <v>18</v>
      </c>
      <c r="N50" s="15">
        <f t="shared" si="47"/>
        <v>19</v>
      </c>
      <c r="O50" s="15">
        <f t="shared" si="47"/>
        <v>20</v>
      </c>
      <c r="P50" s="15">
        <f t="shared" si="47"/>
        <v>21</v>
      </c>
      <c r="Q50" s="16">
        <f t="shared" si="47"/>
        <v>22</v>
      </c>
      <c r="T50" s="9" t="str">
        <f t="shared" ca="1" si="40"/>
        <v>false</v>
      </c>
      <c r="U50" s="9" t="str">
        <f t="shared" ca="1" si="40"/>
        <v>false</v>
      </c>
      <c r="V50" s="9" t="str">
        <f t="shared" ca="1" si="40"/>
        <v>true</v>
      </c>
      <c r="W50" s="9" t="str">
        <f t="shared" ca="1" si="40"/>
        <v>true</v>
      </c>
      <c r="X50" s="9" t="str">
        <f t="shared" ca="1" si="40"/>
        <v>true</v>
      </c>
      <c r="Y50" s="9" t="str">
        <f t="shared" ca="1" si="40"/>
        <v>true</v>
      </c>
      <c r="Z50" s="9" t="str">
        <f t="shared" ca="1" si="40"/>
        <v>true</v>
      </c>
      <c r="AC50" s="9" t="str">
        <f t="shared" ca="1" si="41"/>
        <v>true</v>
      </c>
      <c r="AD50" s="9" t="str">
        <f t="shared" ca="1" si="41"/>
        <v>true</v>
      </c>
      <c r="AE50" s="9" t="str">
        <f t="shared" ca="1" si="41"/>
        <v>false</v>
      </c>
      <c r="AF50" s="9" t="str">
        <f t="shared" ca="1" si="41"/>
        <v>false</v>
      </c>
      <c r="AG50" s="9" t="str">
        <f t="shared" ca="1" si="41"/>
        <v>false</v>
      </c>
      <c r="AH50" s="9" t="str">
        <f t="shared" ca="1" si="41"/>
        <v>false</v>
      </c>
      <c r="AI50" s="9" t="str">
        <f t="shared" ca="1" si="41"/>
        <v>false</v>
      </c>
    </row>
    <row r="51" spans="2:35" x14ac:dyDescent="0.35">
      <c r="B51" s="14">
        <f>IF(OR(H50=30,H50=""),"",H50+1)</f>
        <v>25</v>
      </c>
      <c r="C51" s="15">
        <f t="shared" ref="C51:H52" si="48">IF(OR(B51=30,B51=""),"",B51+1)</f>
        <v>26</v>
      </c>
      <c r="D51" s="15">
        <f t="shared" si="48"/>
        <v>27</v>
      </c>
      <c r="E51" s="15">
        <f t="shared" si="48"/>
        <v>28</v>
      </c>
      <c r="F51" s="15">
        <f t="shared" si="48"/>
        <v>29</v>
      </c>
      <c r="G51" s="15">
        <f t="shared" si="48"/>
        <v>30</v>
      </c>
      <c r="H51" s="16" t="str">
        <f t="shared" si="48"/>
        <v/>
      </c>
      <c r="I51" s="17"/>
      <c r="J51" s="17"/>
      <c r="K51" s="14">
        <f>IF(OR(Q50=31,Q50=""),"",Q50+1)</f>
        <v>23</v>
      </c>
      <c r="L51" s="15">
        <f t="shared" ref="L51:Q52" si="49">IF(OR(K51=31,K51=""),"",K51+1)</f>
        <v>24</v>
      </c>
      <c r="M51" s="15">
        <f t="shared" si="49"/>
        <v>25</v>
      </c>
      <c r="N51" s="15">
        <f t="shared" si="49"/>
        <v>26</v>
      </c>
      <c r="O51" s="15">
        <f t="shared" si="49"/>
        <v>27</v>
      </c>
      <c r="P51" s="15">
        <f t="shared" si="49"/>
        <v>28</v>
      </c>
      <c r="Q51" s="16">
        <f t="shared" si="49"/>
        <v>29</v>
      </c>
      <c r="T51" s="9" t="str">
        <f t="shared" ca="1" si="40"/>
        <v>true</v>
      </c>
      <c r="U51" s="9" t="str">
        <f t="shared" ca="1" si="40"/>
        <v>false</v>
      </c>
      <c r="V51" s="9" t="str">
        <f t="shared" ca="1" si="40"/>
        <v>false</v>
      </c>
      <c r="W51" s="9" t="str">
        <f t="shared" ca="1" si="40"/>
        <v>false</v>
      </c>
      <c r="X51" s="9" t="str">
        <f t="shared" ca="1" si="40"/>
        <v>false</v>
      </c>
      <c r="Y51" s="9" t="str">
        <f t="shared" ca="1" si="40"/>
        <v>false</v>
      </c>
      <c r="Z51" s="9" t="str">
        <f t="shared" si="40"/>
        <v/>
      </c>
      <c r="AC51" s="9" t="str">
        <f t="shared" ca="1" si="41"/>
        <v>true</v>
      </c>
      <c r="AD51" s="9" t="str">
        <f t="shared" ca="1" si="41"/>
        <v>true</v>
      </c>
      <c r="AE51" s="9" t="str">
        <f t="shared" ca="1" si="41"/>
        <v>true</v>
      </c>
      <c r="AF51" s="9" t="str">
        <f t="shared" ca="1" si="41"/>
        <v>true</v>
      </c>
      <c r="AG51" s="9" t="str">
        <f t="shared" ca="1" si="41"/>
        <v>true</v>
      </c>
      <c r="AH51" s="9" t="str">
        <f t="shared" ca="1" si="41"/>
        <v>true</v>
      </c>
      <c r="AI51" s="9" t="str">
        <f t="shared" ca="1" si="41"/>
        <v>false</v>
      </c>
    </row>
    <row r="52" spans="2:35" ht="13.15" thickBot="1" x14ac:dyDescent="0.4">
      <c r="B52" s="18" t="str">
        <f>IF(OR(H51=30,H51=""),"",H51+1)</f>
        <v/>
      </c>
      <c r="C52" s="19" t="str">
        <f t="shared" si="48"/>
        <v/>
      </c>
      <c r="D52" s="19" t="str">
        <f t="shared" si="48"/>
        <v/>
      </c>
      <c r="E52" s="19" t="str">
        <f t="shared" si="48"/>
        <v/>
      </c>
      <c r="F52" s="19" t="str">
        <f t="shared" si="48"/>
        <v/>
      </c>
      <c r="G52" s="19" t="str">
        <f t="shared" si="48"/>
        <v/>
      </c>
      <c r="H52" s="20" t="str">
        <f t="shared" si="48"/>
        <v/>
      </c>
      <c r="I52" s="17"/>
      <c r="J52" s="17"/>
      <c r="K52" s="18">
        <f>IF(OR(Q51=31,Q51=""),"",Q51+1)</f>
        <v>30</v>
      </c>
      <c r="L52" s="19">
        <f t="shared" si="49"/>
        <v>31</v>
      </c>
      <c r="M52" s="19" t="str">
        <f t="shared" si="49"/>
        <v/>
      </c>
      <c r="N52" s="19" t="str">
        <f t="shared" si="49"/>
        <v/>
      </c>
      <c r="O52" s="19" t="str">
        <f t="shared" si="49"/>
        <v/>
      </c>
      <c r="P52" s="19" t="str">
        <f t="shared" si="49"/>
        <v/>
      </c>
      <c r="Q52" s="20" t="str">
        <f t="shared" si="49"/>
        <v/>
      </c>
      <c r="T52" s="9" t="str">
        <f t="shared" si="40"/>
        <v/>
      </c>
      <c r="U52" s="9" t="str">
        <f t="shared" si="40"/>
        <v/>
      </c>
      <c r="V52" s="9" t="str">
        <f t="shared" si="40"/>
        <v/>
      </c>
      <c r="W52" s="9" t="str">
        <f t="shared" si="40"/>
        <v/>
      </c>
      <c r="X52" s="9" t="str">
        <f t="shared" si="40"/>
        <v/>
      </c>
      <c r="Y52" s="9" t="str">
        <f t="shared" si="40"/>
        <v/>
      </c>
      <c r="Z52" s="9" t="str">
        <f t="shared" si="40"/>
        <v/>
      </c>
      <c r="AC52" s="9" t="str">
        <f t="shared" ca="1" si="41"/>
        <v>false</v>
      </c>
      <c r="AD52" s="9" t="str">
        <f t="shared" ca="1" si="41"/>
        <v>false</v>
      </c>
      <c r="AE52" s="9" t="str">
        <f t="shared" si="41"/>
        <v/>
      </c>
      <c r="AF52" s="9" t="str">
        <f t="shared" si="41"/>
        <v/>
      </c>
      <c r="AG52" s="9" t="str">
        <f t="shared" si="41"/>
        <v/>
      </c>
      <c r="AH52" s="9" t="str">
        <f t="shared" si="41"/>
        <v/>
      </c>
      <c r="AI52" s="9" t="str">
        <f t="shared" si="41"/>
        <v/>
      </c>
    </row>
    <row r="53" spans="2:35" ht="13.15" thickTop="1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35" ht="13.15" thickBot="1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35" ht="13.5" thickTop="1" thickBot="1" x14ac:dyDescent="0.4">
      <c r="B55" s="21" t="s">
        <v>16</v>
      </c>
      <c r="C55" s="22"/>
      <c r="D55" s="22"/>
      <c r="E55" s="22"/>
      <c r="F55" s="22"/>
      <c r="G55" s="22"/>
      <c r="H55" s="23"/>
      <c r="I55" s="1"/>
      <c r="J55" s="1"/>
      <c r="K55" s="21" t="s">
        <v>17</v>
      </c>
      <c r="L55" s="22"/>
      <c r="M55" s="22"/>
      <c r="N55" s="22"/>
      <c r="O55" s="22"/>
      <c r="P55" s="22"/>
      <c r="Q55" s="23"/>
    </row>
    <row r="56" spans="2:35" x14ac:dyDescent="0.35">
      <c r="B56" s="10" t="s">
        <v>0</v>
      </c>
      <c r="C56" s="11" t="s">
        <v>1</v>
      </c>
      <c r="D56" s="11" t="s">
        <v>2</v>
      </c>
      <c r="E56" s="11" t="s">
        <v>1</v>
      </c>
      <c r="F56" s="11" t="s">
        <v>3</v>
      </c>
      <c r="G56" s="11" t="s">
        <v>4</v>
      </c>
      <c r="H56" s="13" t="s">
        <v>4</v>
      </c>
      <c r="I56" s="1"/>
      <c r="J56" s="1"/>
      <c r="K56" s="10" t="s">
        <v>0</v>
      </c>
      <c r="L56" s="11" t="s">
        <v>1</v>
      </c>
      <c r="M56" s="11" t="s">
        <v>2</v>
      </c>
      <c r="N56" s="11" t="s">
        <v>1</v>
      </c>
      <c r="O56" s="11" t="s">
        <v>3</v>
      </c>
      <c r="P56" s="11" t="s">
        <v>4</v>
      </c>
      <c r="Q56" s="13" t="s">
        <v>4</v>
      </c>
    </row>
    <row r="57" spans="2:35" x14ac:dyDescent="0.35">
      <c r="B57" s="14" t="str">
        <f>IF(WEEKDAY(DATE($E$2,11,1))=2,1,IF(A57="","",A57+1))</f>
        <v/>
      </c>
      <c r="C57" s="15" t="str">
        <f>IF(WEEKDAY(DATE($E$2,11,1))=3,1,IF(B57="","",B57+1))</f>
        <v/>
      </c>
      <c r="D57" s="15">
        <f>IF(WEEKDAY(DATE($E$2,11,1))=4,1,IF(C57="","",C57+1))</f>
        <v>1</v>
      </c>
      <c r="E57" s="15">
        <f>IF(WEEKDAY(DATE($E$2,11,1))=5,1,IF(D57="","",D57+1))</f>
        <v>2</v>
      </c>
      <c r="F57" s="15">
        <f>IF(WEEKDAY(DATE($E$2,11,1))=6,1,IF(E57="","",E57+1))</f>
        <v>3</v>
      </c>
      <c r="G57" s="15">
        <f>IF(WEEKDAY(DATE($E$2,11,1))=7,1,IF(F57="","",F57+1))</f>
        <v>4</v>
      </c>
      <c r="H57" s="16">
        <f>IF(WEEKDAY(DATE($E$2,11,1))=1,1,IF(G57="","",G57+1))</f>
        <v>5</v>
      </c>
      <c r="I57" s="17"/>
      <c r="J57" s="17"/>
      <c r="K57" s="14" t="str">
        <f>IF(WEEKDAY(DATE($E$2,12,1))=2,1,IF(J57="","",J57+1))</f>
        <v/>
      </c>
      <c r="L57" s="15" t="str">
        <f>IF(WEEKDAY(DATE($E$2,12,1))=3,1,IF(K57="","",K57+1))</f>
        <v/>
      </c>
      <c r="M57" s="15" t="str">
        <f>IF(WEEKDAY(DATE($E$2,12,1))=4,1,IF(L57="","",L57+1))</f>
        <v/>
      </c>
      <c r="N57" s="15" t="str">
        <f>IF(WEEKDAY(DATE($E$2,12,1))=5,1,IF(M57="","",M57+1))</f>
        <v/>
      </c>
      <c r="O57" s="15">
        <f>IF(WEEKDAY(DATE($E$2,12,1))=6,1,IF(N57="","",N57+1))</f>
        <v>1</v>
      </c>
      <c r="P57" s="15">
        <f>IF(WEEKDAY(DATE($E$2,12,1))=7,1,IF(O57="","",O57+1))</f>
        <v>2</v>
      </c>
      <c r="Q57" s="16">
        <f>IF(WEEKDAY(DATE($E$2,12,1))=1,1,IF(P57="","",P57+1))</f>
        <v>3</v>
      </c>
      <c r="T57" s="9" t="str">
        <f t="shared" ref="T57:Z61" si="50">IF(B57="","",IF(OR((DATE($E$2,11,B57)-$AA$3)/11-INT((DATE($E$2,11,B57)-$AA$3)/11)&gt;0.5,(DATE($E$2,11,B57)-$AA$3)/11-INT((DATE($E$2,11,B57)-$AA$3)/11)&lt;0.05),"true","false"))</f>
        <v/>
      </c>
      <c r="U57" s="9" t="str">
        <f t="shared" si="50"/>
        <v/>
      </c>
      <c r="V57" s="9" t="str">
        <f t="shared" ca="1" si="50"/>
        <v>false</v>
      </c>
      <c r="W57" s="9" t="str">
        <f t="shared" ca="1" si="50"/>
        <v>false</v>
      </c>
      <c r="X57" s="9" t="str">
        <f t="shared" ca="1" si="50"/>
        <v>true</v>
      </c>
      <c r="Y57" s="9" t="str">
        <f t="shared" ca="1" si="50"/>
        <v>true</v>
      </c>
      <c r="Z57" s="9" t="str">
        <f t="shared" ca="1" si="50"/>
        <v>true</v>
      </c>
      <c r="AC57" s="9" t="str">
        <f t="shared" ref="AC57:AI61" si="51">IF(K57="","",IF(OR((DATE($E$2,12,K57)-$AA$3)/11-INT((DATE($E$2,12,K57)-$AA$3)/11)&gt;0.5,(DATE($E$2,12,K57)-$AA$3)/11-INT((DATE($E$2,12,K57)-$AA$3)/11)&lt;0.05),"true","false"))</f>
        <v/>
      </c>
      <c r="AD57" s="9" t="str">
        <f t="shared" si="51"/>
        <v/>
      </c>
      <c r="AE57" s="9" t="str">
        <f t="shared" si="51"/>
        <v/>
      </c>
      <c r="AF57" s="9" t="str">
        <f t="shared" si="51"/>
        <v/>
      </c>
      <c r="AG57" s="9" t="str">
        <f t="shared" ca="1" si="51"/>
        <v>false</v>
      </c>
      <c r="AH57" s="9" t="str">
        <f t="shared" ca="1" si="51"/>
        <v>false</v>
      </c>
      <c r="AI57" s="9" t="str">
        <f t="shared" ca="1" si="51"/>
        <v>false</v>
      </c>
    </row>
    <row r="58" spans="2:35" x14ac:dyDescent="0.35">
      <c r="B58" s="14">
        <f>H57+1</f>
        <v>6</v>
      </c>
      <c r="C58" s="15">
        <f t="shared" ref="C58:H58" si="52">B58+1</f>
        <v>7</v>
      </c>
      <c r="D58" s="15">
        <f t="shared" si="52"/>
        <v>8</v>
      </c>
      <c r="E58" s="15">
        <f t="shared" si="52"/>
        <v>9</v>
      </c>
      <c r="F58" s="15">
        <f t="shared" si="52"/>
        <v>10</v>
      </c>
      <c r="G58" s="15">
        <f t="shared" si="52"/>
        <v>11</v>
      </c>
      <c r="H58" s="16">
        <f t="shared" si="52"/>
        <v>12</v>
      </c>
      <c r="I58" s="17"/>
      <c r="J58" s="17"/>
      <c r="K58" s="14">
        <f>Q57+1</f>
        <v>4</v>
      </c>
      <c r="L58" s="15">
        <f t="shared" ref="L58:Q58" si="53">K58+1</f>
        <v>5</v>
      </c>
      <c r="M58" s="15">
        <f t="shared" si="53"/>
        <v>6</v>
      </c>
      <c r="N58" s="15">
        <f t="shared" si="53"/>
        <v>7</v>
      </c>
      <c r="O58" s="15">
        <f t="shared" si="53"/>
        <v>8</v>
      </c>
      <c r="P58" s="15">
        <f t="shared" si="53"/>
        <v>9</v>
      </c>
      <c r="Q58" s="16">
        <f t="shared" si="53"/>
        <v>10</v>
      </c>
      <c r="T58" s="9" t="str">
        <f t="shared" ca="1" si="50"/>
        <v>true</v>
      </c>
      <c r="U58" s="9" t="str">
        <f t="shared" ca="1" si="50"/>
        <v>true</v>
      </c>
      <c r="V58" s="9" t="str">
        <f t="shared" ca="1" si="50"/>
        <v>true</v>
      </c>
      <c r="W58" s="9" t="str">
        <f t="shared" ca="1" si="50"/>
        <v>false</v>
      </c>
      <c r="X58" s="9" t="str">
        <f t="shared" ca="1" si="50"/>
        <v>false</v>
      </c>
      <c r="Y58" s="9" t="str">
        <f t="shared" ca="1" si="50"/>
        <v>false</v>
      </c>
      <c r="Z58" s="9" t="str">
        <f t="shared" ca="1" si="50"/>
        <v>false</v>
      </c>
      <c r="AC58" s="9" t="str">
        <f t="shared" ca="1" si="51"/>
        <v>false</v>
      </c>
      <c r="AD58" s="9" t="str">
        <f t="shared" ca="1" si="51"/>
        <v>false</v>
      </c>
      <c r="AE58" s="9" t="str">
        <f t="shared" ca="1" si="51"/>
        <v>true</v>
      </c>
      <c r="AF58" s="9" t="str">
        <f t="shared" ca="1" si="51"/>
        <v>true</v>
      </c>
      <c r="AG58" s="9" t="str">
        <f t="shared" ca="1" si="51"/>
        <v>true</v>
      </c>
      <c r="AH58" s="9" t="str">
        <f t="shared" ca="1" si="51"/>
        <v>true</v>
      </c>
      <c r="AI58" s="9" t="str">
        <f t="shared" ca="1" si="51"/>
        <v>true</v>
      </c>
    </row>
    <row r="59" spans="2:35" x14ac:dyDescent="0.35">
      <c r="B59" s="14">
        <f>H58+1</f>
        <v>13</v>
      </c>
      <c r="C59" s="15">
        <f t="shared" ref="C59:H59" si="54">B59+1</f>
        <v>14</v>
      </c>
      <c r="D59" s="15">
        <f t="shared" si="54"/>
        <v>15</v>
      </c>
      <c r="E59" s="15">
        <f t="shared" si="54"/>
        <v>16</v>
      </c>
      <c r="F59" s="15">
        <f t="shared" si="54"/>
        <v>17</v>
      </c>
      <c r="G59" s="15">
        <f t="shared" si="54"/>
        <v>18</v>
      </c>
      <c r="H59" s="16">
        <f t="shared" si="54"/>
        <v>19</v>
      </c>
      <c r="I59" s="17"/>
      <c r="J59" s="17"/>
      <c r="K59" s="14">
        <f>Q58+1</f>
        <v>11</v>
      </c>
      <c r="L59" s="15">
        <f t="shared" ref="L59:Q59" si="55">K59+1</f>
        <v>12</v>
      </c>
      <c r="M59" s="15">
        <f t="shared" si="55"/>
        <v>13</v>
      </c>
      <c r="N59" s="15">
        <f t="shared" si="55"/>
        <v>14</v>
      </c>
      <c r="O59" s="15">
        <f t="shared" si="55"/>
        <v>15</v>
      </c>
      <c r="P59" s="15">
        <f t="shared" si="55"/>
        <v>16</v>
      </c>
      <c r="Q59" s="16">
        <f t="shared" si="55"/>
        <v>17</v>
      </c>
      <c r="T59" s="9" t="str">
        <f t="shared" ca="1" si="50"/>
        <v>false</v>
      </c>
      <c r="U59" s="9" t="str">
        <f t="shared" ca="1" si="50"/>
        <v>true</v>
      </c>
      <c r="V59" s="9" t="str">
        <f t="shared" ca="1" si="50"/>
        <v>true</v>
      </c>
      <c r="W59" s="9" t="str">
        <f t="shared" ca="1" si="50"/>
        <v>true</v>
      </c>
      <c r="X59" s="9" t="str">
        <f t="shared" ca="1" si="50"/>
        <v>true</v>
      </c>
      <c r="Y59" s="9" t="str">
        <f t="shared" ca="1" si="50"/>
        <v>true</v>
      </c>
      <c r="Z59" s="9" t="str">
        <f t="shared" ca="1" si="50"/>
        <v>true</v>
      </c>
      <c r="AC59" s="9" t="str">
        <f t="shared" ca="1" si="51"/>
        <v>true</v>
      </c>
      <c r="AD59" s="9" t="str">
        <f t="shared" ca="1" si="51"/>
        <v>false</v>
      </c>
      <c r="AE59" s="9" t="str">
        <f t="shared" ca="1" si="51"/>
        <v>false</v>
      </c>
      <c r="AF59" s="9" t="str">
        <f t="shared" ca="1" si="51"/>
        <v>false</v>
      </c>
      <c r="AG59" s="9" t="str">
        <f t="shared" ca="1" si="51"/>
        <v>false</v>
      </c>
      <c r="AH59" s="9" t="str">
        <f t="shared" ca="1" si="51"/>
        <v>false</v>
      </c>
      <c r="AI59" s="9" t="str">
        <f t="shared" ca="1" si="51"/>
        <v>true</v>
      </c>
    </row>
    <row r="60" spans="2:35" x14ac:dyDescent="0.35">
      <c r="B60" s="14">
        <f>H59+1</f>
        <v>20</v>
      </c>
      <c r="C60" s="15">
        <f t="shared" ref="C60:H60" si="56">B60+1</f>
        <v>21</v>
      </c>
      <c r="D60" s="15">
        <f t="shared" si="56"/>
        <v>22</v>
      </c>
      <c r="E60" s="15">
        <f t="shared" si="56"/>
        <v>23</v>
      </c>
      <c r="F60" s="15">
        <f t="shared" si="56"/>
        <v>24</v>
      </c>
      <c r="G60" s="15">
        <f t="shared" si="56"/>
        <v>25</v>
      </c>
      <c r="H60" s="16">
        <f t="shared" si="56"/>
        <v>26</v>
      </c>
      <c r="I60" s="17"/>
      <c r="J60" s="17"/>
      <c r="K60" s="14">
        <f>Q59+1</f>
        <v>18</v>
      </c>
      <c r="L60" s="15">
        <f t="shared" ref="L60:Q60" si="57">K60+1</f>
        <v>19</v>
      </c>
      <c r="M60" s="15">
        <f t="shared" si="57"/>
        <v>20</v>
      </c>
      <c r="N60" s="15">
        <f t="shared" si="57"/>
        <v>21</v>
      </c>
      <c r="O60" s="15">
        <f t="shared" si="57"/>
        <v>22</v>
      </c>
      <c r="P60" s="15">
        <f t="shared" si="57"/>
        <v>23</v>
      </c>
      <c r="Q60" s="16">
        <f t="shared" si="57"/>
        <v>24</v>
      </c>
      <c r="T60" s="9" t="str">
        <f t="shared" ca="1" si="50"/>
        <v>false</v>
      </c>
      <c r="U60" s="9" t="str">
        <f t="shared" ca="1" si="50"/>
        <v>false</v>
      </c>
      <c r="V60" s="9" t="str">
        <f t="shared" ca="1" si="50"/>
        <v>false</v>
      </c>
      <c r="W60" s="9" t="str">
        <f t="shared" ca="1" si="50"/>
        <v>false</v>
      </c>
      <c r="X60" s="9" t="str">
        <f t="shared" ca="1" si="50"/>
        <v>false</v>
      </c>
      <c r="Y60" s="9" t="str">
        <f t="shared" ca="1" si="50"/>
        <v>true</v>
      </c>
      <c r="Z60" s="9" t="str">
        <f t="shared" ca="1" si="50"/>
        <v>true</v>
      </c>
      <c r="AC60" s="9" t="str">
        <f t="shared" ca="1" si="51"/>
        <v>true</v>
      </c>
      <c r="AD60" s="9" t="str">
        <f t="shared" ca="1" si="51"/>
        <v>true</v>
      </c>
      <c r="AE60" s="9" t="str">
        <f t="shared" ca="1" si="51"/>
        <v>true</v>
      </c>
      <c r="AF60" s="9" t="str">
        <f t="shared" ca="1" si="51"/>
        <v>true</v>
      </c>
      <c r="AG60" s="9" t="str">
        <f t="shared" ca="1" si="51"/>
        <v>true</v>
      </c>
      <c r="AH60" s="9" t="str">
        <f t="shared" ca="1" si="51"/>
        <v>false</v>
      </c>
      <c r="AI60" s="9" t="str">
        <f t="shared" ca="1" si="51"/>
        <v>false</v>
      </c>
    </row>
    <row r="61" spans="2:35" x14ac:dyDescent="0.35">
      <c r="B61" s="14">
        <f>IF(OR(H60=30,H60=""),"",H60+1)</f>
        <v>27</v>
      </c>
      <c r="C61" s="15">
        <f t="shared" ref="C61:H62" si="58">IF(OR(B61=30,B61=""),"",B61+1)</f>
        <v>28</v>
      </c>
      <c r="D61" s="15">
        <f t="shared" si="58"/>
        <v>29</v>
      </c>
      <c r="E61" s="15">
        <f t="shared" si="58"/>
        <v>30</v>
      </c>
      <c r="F61" s="15" t="str">
        <f t="shared" si="58"/>
        <v/>
      </c>
      <c r="G61" s="15" t="str">
        <f t="shared" si="58"/>
        <v/>
      </c>
      <c r="H61" s="16" t="str">
        <f t="shared" si="58"/>
        <v/>
      </c>
      <c r="I61" s="17"/>
      <c r="J61" s="17"/>
      <c r="K61" s="14">
        <f>IF(OR(Q60=31,Q60=""),"",Q60+1)</f>
        <v>25</v>
      </c>
      <c r="L61" s="15">
        <f t="shared" ref="L61:Q62" si="59">IF(OR(K61=31,K61=""),"",K61+1)</f>
        <v>26</v>
      </c>
      <c r="M61" s="15">
        <f t="shared" si="59"/>
        <v>27</v>
      </c>
      <c r="N61" s="15">
        <f t="shared" si="59"/>
        <v>28</v>
      </c>
      <c r="O61" s="15">
        <f t="shared" si="59"/>
        <v>29</v>
      </c>
      <c r="P61" s="15">
        <f t="shared" si="59"/>
        <v>30</v>
      </c>
      <c r="Q61" s="16">
        <f t="shared" si="59"/>
        <v>31</v>
      </c>
      <c r="T61" s="9" t="str">
        <f t="shared" ca="1" si="50"/>
        <v>true</v>
      </c>
      <c r="U61" s="9" t="str">
        <f t="shared" ca="1" si="50"/>
        <v>true</v>
      </c>
      <c r="V61" s="9" t="str">
        <f t="shared" ca="1" si="50"/>
        <v>true</v>
      </c>
      <c r="W61" s="9" t="str">
        <f t="shared" ca="1" si="50"/>
        <v>true</v>
      </c>
      <c r="X61" s="9" t="str">
        <f t="shared" si="50"/>
        <v/>
      </c>
      <c r="Y61" s="9" t="str">
        <f t="shared" si="50"/>
        <v/>
      </c>
      <c r="Z61" s="9" t="str">
        <f t="shared" si="50"/>
        <v/>
      </c>
      <c r="AC61" s="9" t="str">
        <f t="shared" ca="1" si="51"/>
        <v>false</v>
      </c>
      <c r="AD61" s="9" t="str">
        <f t="shared" ca="1" si="51"/>
        <v>false</v>
      </c>
      <c r="AE61" s="9" t="str">
        <f t="shared" ca="1" si="51"/>
        <v>false</v>
      </c>
      <c r="AF61" s="9" t="str">
        <f t="shared" ca="1" si="51"/>
        <v>true</v>
      </c>
      <c r="AG61" s="9" t="str">
        <f t="shared" ca="1" si="51"/>
        <v>true</v>
      </c>
      <c r="AH61" s="9" t="str">
        <f t="shared" ca="1" si="51"/>
        <v>true</v>
      </c>
      <c r="AI61" s="9" t="str">
        <f t="shared" ca="1" si="51"/>
        <v>true</v>
      </c>
    </row>
    <row r="62" spans="2:35" ht="13.15" thickBot="1" x14ac:dyDescent="0.4">
      <c r="B62" s="18" t="str">
        <f>IF(OR(H61=30,H61=""),"",H61+1)</f>
        <v/>
      </c>
      <c r="C62" s="19" t="str">
        <f t="shared" si="58"/>
        <v/>
      </c>
      <c r="D62" s="19" t="str">
        <f t="shared" si="58"/>
        <v/>
      </c>
      <c r="E62" s="19" t="str">
        <f t="shared" si="58"/>
        <v/>
      </c>
      <c r="F62" s="19" t="str">
        <f t="shared" si="58"/>
        <v/>
      </c>
      <c r="G62" s="19" t="str">
        <f t="shared" si="58"/>
        <v/>
      </c>
      <c r="H62" s="20" t="str">
        <f t="shared" si="58"/>
        <v/>
      </c>
      <c r="I62" s="17"/>
      <c r="J62" s="17"/>
      <c r="K62" s="18" t="str">
        <f>IF(OR(Q61=31,Q61=""),"",Q61+1)</f>
        <v/>
      </c>
      <c r="L62" s="19" t="str">
        <f t="shared" si="59"/>
        <v/>
      </c>
      <c r="M62" s="19" t="str">
        <f t="shared" si="59"/>
        <v/>
      </c>
      <c r="N62" s="19" t="str">
        <f t="shared" si="59"/>
        <v/>
      </c>
      <c r="O62" s="19" t="str">
        <f t="shared" si="59"/>
        <v/>
      </c>
      <c r="P62" s="19" t="str">
        <f t="shared" si="59"/>
        <v/>
      </c>
      <c r="Q62" s="20" t="str">
        <f t="shared" si="59"/>
        <v/>
      </c>
      <c r="T62" s="9" t="str">
        <f t="shared" ref="T62:X62" si="60">IF(B62="","",IF(OR((DATE($E$2,11,B62)-39846)/11-INT((DATE($E$2,11,B62)-39846)/11)&gt;0.5,(DATE($E$2,11,B62)-39846)/11-INT((DATE($E$2,11,B62)-39846)/11)&lt;0.05),"true","false"))</f>
        <v/>
      </c>
      <c r="U62" s="9" t="str">
        <f t="shared" si="60"/>
        <v/>
      </c>
      <c r="V62" s="9" t="str">
        <f t="shared" si="60"/>
        <v/>
      </c>
      <c r="W62" s="9" t="str">
        <f t="shared" si="60"/>
        <v/>
      </c>
      <c r="X62" s="9" t="str">
        <f t="shared" si="60"/>
        <v/>
      </c>
      <c r="Y62" s="9" t="str">
        <f t="shared" ref="Y62" si="61">IF(G62="","",IF(OR((DATE($E$2,11,G62)-39846)/11-INT((DATE($E$2,11,G62)-39846)/11)&gt;0.5,(DATE($E$2,11,G62)-39846)/11-INT((DATE($E$2,11,G62)-39846)/11)&lt;0.05),"true","false"))</f>
        <v/>
      </c>
      <c r="Z62" s="9" t="str">
        <f t="shared" ref="Z62" si="62">IF(H62="","",IF(OR((DATE($E$2,11,H62)-39846)/11-INT((DATE($E$2,11,H62)-39846)/11)&gt;0.5,(DATE($E$2,11,H62)-39846)/11-INT((DATE($E$2,11,H62)-39846)/11)&lt;0.05),"true","false"))</f>
        <v/>
      </c>
      <c r="AC62" s="9" t="str">
        <f t="shared" ref="AC62:AG62" si="63">IF(K62="","",IF(OR((DATE($E$2,12,K62)-39846)/11-INT((DATE($E$2,12,K62)-39846)/11)&gt;0.5,(DATE($E$2,12,K62)-39846)/11-INT((DATE($E$2,12,K62)-39846)/11)&lt;0.05),"true","false"))</f>
        <v/>
      </c>
      <c r="AD62" s="9" t="str">
        <f t="shared" si="63"/>
        <v/>
      </c>
      <c r="AE62" s="9" t="str">
        <f t="shared" si="63"/>
        <v/>
      </c>
      <c r="AF62" s="9" t="str">
        <f t="shared" si="63"/>
        <v/>
      </c>
      <c r="AG62" s="9" t="str">
        <f t="shared" si="63"/>
        <v/>
      </c>
      <c r="AH62" s="9" t="str">
        <f t="shared" ref="AH62" si="64">IF(P62="","",IF(OR((DATE($E$2,12,P62)-39846)/11-INT((DATE($E$2,12,P62)-39846)/11)&gt;0.5,(DATE($E$2,12,P62)-39846)/11-INT((DATE($E$2,12,P62)-39846)/11)&lt;0.05),"true","false"))</f>
        <v/>
      </c>
      <c r="AI62" s="9" t="str">
        <f t="shared" ref="AI62" si="65">IF(Q62="","",IF(OR((DATE($E$2,12,Q62)-39846)/11-INT((DATE($E$2,12,Q62)-39846)/11)&gt;0.5,(DATE($E$2,12,Q62)-39846)/11-INT((DATE($E$2,12,Q62)-39846)/11)&lt;0.05),"true","false"))</f>
        <v/>
      </c>
    </row>
    <row r="63" spans="2:35" ht="13.15" thickTop="1" x14ac:dyDescent="0.35"/>
  </sheetData>
  <sheetProtection sheet="1" objects="1" scenarios="1"/>
  <mergeCells count="16">
    <mergeCell ref="B5:H5"/>
    <mergeCell ref="K5:Q5"/>
    <mergeCell ref="B2:D2"/>
    <mergeCell ref="E2:G2"/>
    <mergeCell ref="B15:H15"/>
    <mergeCell ref="K15:Q15"/>
    <mergeCell ref="B3:D3"/>
    <mergeCell ref="E3:G3"/>
    <mergeCell ref="B25:H25"/>
    <mergeCell ref="K25:Q25"/>
    <mergeCell ref="B55:H55"/>
    <mergeCell ref="K55:Q55"/>
    <mergeCell ref="B35:H35"/>
    <mergeCell ref="K35:Q35"/>
    <mergeCell ref="B45:H45"/>
    <mergeCell ref="K45:Q45"/>
  </mergeCells>
  <phoneticPr fontId="1" type="noConversion"/>
  <conditionalFormatting sqref="B7:Q62">
    <cfRule type="expression" dxfId="0" priority="1" stopIfTrue="1">
      <formula>T7="true"</formula>
    </cfRule>
  </conditionalFormatting>
  <pageMargins left="0.75" right="0.75" top="1" bottom="1" header="0.5" footer="0.5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X201-18032013</dc:creator>
  <cp:lastModifiedBy>LOODS</cp:lastModifiedBy>
  <cp:lastPrinted>2017-02-09T19:28:56Z</cp:lastPrinted>
  <dcterms:created xsi:type="dcterms:W3CDTF">2009-01-18T12:33:33Z</dcterms:created>
  <dcterms:modified xsi:type="dcterms:W3CDTF">2017-02-10T06:53:02Z</dcterms:modified>
</cp:coreProperties>
</file>